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gctmr.lo\UsersResourses\Desktop\galekseeva\Desktop\"/>
    </mc:Choice>
  </mc:AlternateContent>
  <xr:revisionPtr revIDLastSave="0" documentId="13_ncr:1_{82FBFC67-503E-47AB-9912-D81BACC8F076}" xr6:coauthVersionLast="45" xr6:coauthVersionMax="47" xr10:uidLastSave="{00000000-0000-0000-0000-000000000000}"/>
  <bookViews>
    <workbookView xWindow="-120" yWindow="-120" windowWidth="29040" windowHeight="15720" tabRatio="701" activeTab="3" xr2:uid="{00000000-000D-0000-FFFF-FFFF00000000}"/>
  </bookViews>
  <sheets>
    <sheet name="Gekon Level Wall_Описание" sheetId="20" r:id="rId1"/>
    <sheet name="Прайс-лист_Настенные" sheetId="21" r:id="rId2"/>
    <sheet name="Gekon LeveL Floor_Описание" sheetId="15" r:id="rId3"/>
    <sheet name="Прайс-лист_Напольные" sheetId="19" r:id="rId4"/>
    <sheet name="Доп. информация" sheetId="18" r:id="rId5"/>
  </sheets>
  <definedNames>
    <definedName name="_xlnm._FilterDatabase" localSheetId="2" hidden="1">'Gekon LeveL Floor_Описание'!#REF!</definedName>
    <definedName name="_xlnm._FilterDatabase" localSheetId="0" hidden="1">'Gekon Level Wall_Описание'!#REF!</definedName>
    <definedName name="_xlnm._FilterDatabase" localSheetId="3" hidden="1">'Прайс-лист_Напольные'!$A$7:$U$385</definedName>
    <definedName name="_xlnm._FilterDatabase" localSheetId="1" hidden="1">'Прайс-лист_Настенные'!$A$7:$I$427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7" i="21" l="1"/>
  <c r="E427" i="21"/>
  <c r="D427" i="21"/>
  <c r="C427" i="21"/>
  <c r="B427" i="21"/>
  <c r="G426" i="21"/>
  <c r="E426" i="21"/>
  <c r="D426" i="21"/>
  <c r="C426" i="21"/>
  <c r="B426" i="21"/>
  <c r="G425" i="21"/>
  <c r="E425" i="21"/>
  <c r="D425" i="21"/>
  <c r="C425" i="21"/>
  <c r="B425" i="21"/>
  <c r="G424" i="21"/>
  <c r="E424" i="21"/>
  <c r="D424" i="21"/>
  <c r="C424" i="21"/>
  <c r="B424" i="21"/>
  <c r="G423" i="21"/>
  <c r="E423" i="21"/>
  <c r="D423" i="21"/>
  <c r="C423" i="21"/>
  <c r="B423" i="21"/>
  <c r="G422" i="21"/>
  <c r="E422" i="21"/>
  <c r="D422" i="21"/>
  <c r="C422" i="21"/>
  <c r="B422" i="21"/>
  <c r="G421" i="21"/>
  <c r="E421" i="21"/>
  <c r="D421" i="21"/>
  <c r="C421" i="21"/>
  <c r="B421" i="21"/>
  <c r="G420" i="21"/>
  <c r="E420" i="21"/>
  <c r="D420" i="21"/>
  <c r="C420" i="21"/>
  <c r="B420" i="21"/>
  <c r="G419" i="21"/>
  <c r="E419" i="21"/>
  <c r="D419" i="21"/>
  <c r="C419" i="21"/>
  <c r="B419" i="21"/>
  <c r="G418" i="21"/>
  <c r="E418" i="21"/>
  <c r="D418" i="21"/>
  <c r="C418" i="21"/>
  <c r="B418" i="21"/>
  <c r="G417" i="21"/>
  <c r="E417" i="21"/>
  <c r="D417" i="21"/>
  <c r="C417" i="21"/>
  <c r="B417" i="21"/>
  <c r="G416" i="21"/>
  <c r="E416" i="21"/>
  <c r="D416" i="21"/>
  <c r="C416" i="21"/>
  <c r="B416" i="21"/>
  <c r="G415" i="21"/>
  <c r="E415" i="21"/>
  <c r="D415" i="21"/>
  <c r="C415" i="21"/>
  <c r="B415" i="21"/>
  <c r="G414" i="21"/>
  <c r="E414" i="21"/>
  <c r="D414" i="21"/>
  <c r="C414" i="21"/>
  <c r="B414" i="21"/>
  <c r="G413" i="21"/>
  <c r="E413" i="21"/>
  <c r="D413" i="21"/>
  <c r="C413" i="21"/>
  <c r="B413" i="21"/>
  <c r="G412" i="21"/>
  <c r="E412" i="21"/>
  <c r="D412" i="21"/>
  <c r="C412" i="21"/>
  <c r="B412" i="21"/>
  <c r="G411" i="21"/>
  <c r="E411" i="21"/>
  <c r="D411" i="21"/>
  <c r="C411" i="21"/>
  <c r="B411" i="21"/>
  <c r="G410" i="21"/>
  <c r="E410" i="21"/>
  <c r="D410" i="21"/>
  <c r="C410" i="21"/>
  <c r="B410" i="21"/>
  <c r="G409" i="21"/>
  <c r="E409" i="21"/>
  <c r="D409" i="21"/>
  <c r="C409" i="21"/>
  <c r="B409" i="21"/>
  <c r="G408" i="21"/>
  <c r="E408" i="21"/>
  <c r="D408" i="21"/>
  <c r="C408" i="21"/>
  <c r="B408" i="21"/>
  <c r="G407" i="21"/>
  <c r="E407" i="21"/>
  <c r="D407" i="21"/>
  <c r="C407" i="21"/>
  <c r="B407" i="21"/>
  <c r="G406" i="21"/>
  <c r="E406" i="21"/>
  <c r="D406" i="21"/>
  <c r="C406" i="21"/>
  <c r="B406" i="21"/>
  <c r="G405" i="21"/>
  <c r="E405" i="21"/>
  <c r="D405" i="21"/>
  <c r="C405" i="21"/>
  <c r="B405" i="21"/>
  <c r="G404" i="21"/>
  <c r="E404" i="21"/>
  <c r="D404" i="21"/>
  <c r="C404" i="21"/>
  <c r="B404" i="21"/>
  <c r="G403" i="21"/>
  <c r="E403" i="21"/>
  <c r="D403" i="21"/>
  <c r="C403" i="21"/>
  <c r="B403" i="21"/>
  <c r="G402" i="21"/>
  <c r="E402" i="21"/>
  <c r="D402" i="21"/>
  <c r="C402" i="21"/>
  <c r="B402" i="21"/>
  <c r="G401" i="21"/>
  <c r="E401" i="21"/>
  <c r="D401" i="21"/>
  <c r="C401" i="21"/>
  <c r="B401" i="21"/>
  <c r="G400" i="21"/>
  <c r="E400" i="21"/>
  <c r="D400" i="21"/>
  <c r="C400" i="21"/>
  <c r="B400" i="21"/>
  <c r="G399" i="21"/>
  <c r="E399" i="21"/>
  <c r="D399" i="21"/>
  <c r="C399" i="21"/>
  <c r="B399" i="21"/>
  <c r="G398" i="21"/>
  <c r="E398" i="21"/>
  <c r="D398" i="21"/>
  <c r="C398" i="21"/>
  <c r="B398" i="21"/>
  <c r="G397" i="21"/>
  <c r="E397" i="21"/>
  <c r="D397" i="21"/>
  <c r="C397" i="21"/>
  <c r="B397" i="21"/>
  <c r="G396" i="21"/>
  <c r="E396" i="21"/>
  <c r="D396" i="21"/>
  <c r="C396" i="21"/>
  <c r="B396" i="21"/>
  <c r="G395" i="21"/>
  <c r="E395" i="21"/>
  <c r="D395" i="21"/>
  <c r="C395" i="21"/>
  <c r="B395" i="21"/>
  <c r="G394" i="21"/>
  <c r="E394" i="21"/>
  <c r="D394" i="21"/>
  <c r="C394" i="21"/>
  <c r="B394" i="21"/>
  <c r="G393" i="21"/>
  <c r="E393" i="21"/>
  <c r="D393" i="21"/>
  <c r="C393" i="21"/>
  <c r="B393" i="21"/>
  <c r="G392" i="21"/>
  <c r="E392" i="21"/>
  <c r="D392" i="21"/>
  <c r="C392" i="21"/>
  <c r="B392" i="21"/>
  <c r="G391" i="21"/>
  <c r="E391" i="21"/>
  <c r="D391" i="21"/>
  <c r="C391" i="21"/>
  <c r="B391" i="21"/>
  <c r="G390" i="21"/>
  <c r="E390" i="21"/>
  <c r="D390" i="21"/>
  <c r="C390" i="21"/>
  <c r="B390" i="21"/>
  <c r="G389" i="21"/>
  <c r="E389" i="21"/>
  <c r="D389" i="21"/>
  <c r="C389" i="21"/>
  <c r="B389" i="21"/>
  <c r="G388" i="21"/>
  <c r="E388" i="21"/>
  <c r="D388" i="21"/>
  <c r="C388" i="21"/>
  <c r="B388" i="21"/>
  <c r="G387" i="21"/>
  <c r="E387" i="21"/>
  <c r="D387" i="21"/>
  <c r="C387" i="21"/>
  <c r="B387" i="21"/>
  <c r="G386" i="21"/>
  <c r="E386" i="21"/>
  <c r="D386" i="21"/>
  <c r="C386" i="21"/>
  <c r="B386" i="21"/>
  <c r="G385" i="21"/>
  <c r="E385" i="21"/>
  <c r="D385" i="21"/>
  <c r="C385" i="21"/>
  <c r="B385" i="21"/>
  <c r="G384" i="21"/>
  <c r="E384" i="21"/>
  <c r="D384" i="21"/>
  <c r="C384" i="21"/>
  <c r="B384" i="21"/>
  <c r="G383" i="21"/>
  <c r="E383" i="21"/>
  <c r="D383" i="21"/>
  <c r="C383" i="21"/>
  <c r="B383" i="21"/>
  <c r="G382" i="21"/>
  <c r="E382" i="21"/>
  <c r="D382" i="21"/>
  <c r="C382" i="21"/>
  <c r="B382" i="21"/>
  <c r="G381" i="21"/>
  <c r="E381" i="21"/>
  <c r="D381" i="21"/>
  <c r="C381" i="21"/>
  <c r="B381" i="21"/>
  <c r="G380" i="21"/>
  <c r="E380" i="21"/>
  <c r="D380" i="21"/>
  <c r="C380" i="21"/>
  <c r="B380" i="21"/>
  <c r="G379" i="21"/>
  <c r="E379" i="21"/>
  <c r="D379" i="21"/>
  <c r="C379" i="21"/>
  <c r="B379" i="21"/>
  <c r="G378" i="21"/>
  <c r="E378" i="21"/>
  <c r="D378" i="21"/>
  <c r="C378" i="21"/>
  <c r="B378" i="21"/>
  <c r="G377" i="21"/>
  <c r="E377" i="21"/>
  <c r="D377" i="21"/>
  <c r="C377" i="21"/>
  <c r="B377" i="21"/>
  <c r="G376" i="21"/>
  <c r="E376" i="21"/>
  <c r="D376" i="21"/>
  <c r="C376" i="21"/>
  <c r="B376" i="21"/>
  <c r="G375" i="21"/>
  <c r="E375" i="21"/>
  <c r="D375" i="21"/>
  <c r="C375" i="21"/>
  <c r="B375" i="21"/>
  <c r="G374" i="21"/>
  <c r="E374" i="21"/>
  <c r="D374" i="21"/>
  <c r="C374" i="21"/>
  <c r="B374" i="21"/>
  <c r="G373" i="21"/>
  <c r="E373" i="21"/>
  <c r="D373" i="21"/>
  <c r="C373" i="21"/>
  <c r="B373" i="21"/>
  <c r="G372" i="21"/>
  <c r="E372" i="21"/>
  <c r="D372" i="21"/>
  <c r="C372" i="21"/>
  <c r="B372" i="21"/>
  <c r="G371" i="21"/>
  <c r="E371" i="21"/>
  <c r="D371" i="21"/>
  <c r="C371" i="21"/>
  <c r="B371" i="21"/>
  <c r="G370" i="21"/>
  <c r="E370" i="21"/>
  <c r="D370" i="21"/>
  <c r="C370" i="21"/>
  <c r="B370" i="21"/>
  <c r="G369" i="21"/>
  <c r="E369" i="21"/>
  <c r="D369" i="21"/>
  <c r="C369" i="21"/>
  <c r="B369" i="21"/>
  <c r="G368" i="21"/>
  <c r="E368" i="21"/>
  <c r="D368" i="21"/>
  <c r="C368" i="21"/>
  <c r="B368" i="21"/>
  <c r="G367" i="21"/>
  <c r="E367" i="21"/>
  <c r="D367" i="21"/>
  <c r="C367" i="21"/>
  <c r="B367" i="21"/>
  <c r="G366" i="21"/>
  <c r="E366" i="21"/>
  <c r="D366" i="21"/>
  <c r="C366" i="21"/>
  <c r="B366" i="21"/>
  <c r="G365" i="21"/>
  <c r="E365" i="21"/>
  <c r="D365" i="21"/>
  <c r="C365" i="21"/>
  <c r="B365" i="21"/>
  <c r="G364" i="21"/>
  <c r="E364" i="21"/>
  <c r="D364" i="21"/>
  <c r="C364" i="21"/>
  <c r="B364" i="21"/>
  <c r="G363" i="21"/>
  <c r="E363" i="21"/>
  <c r="D363" i="21"/>
  <c r="C363" i="21"/>
  <c r="B363" i="21"/>
  <c r="G362" i="21"/>
  <c r="E362" i="21"/>
  <c r="D362" i="21"/>
  <c r="C362" i="21"/>
  <c r="B362" i="21"/>
  <c r="G361" i="21"/>
  <c r="E361" i="21"/>
  <c r="D361" i="21"/>
  <c r="C361" i="21"/>
  <c r="B361" i="21"/>
  <c r="G360" i="21"/>
  <c r="E360" i="21"/>
  <c r="D360" i="21"/>
  <c r="C360" i="21"/>
  <c r="B360" i="21"/>
  <c r="G359" i="21"/>
  <c r="E359" i="21"/>
  <c r="D359" i="21"/>
  <c r="C359" i="21"/>
  <c r="B359" i="21"/>
  <c r="G358" i="21"/>
  <c r="E358" i="21"/>
  <c r="D358" i="21"/>
  <c r="C358" i="21"/>
  <c r="B358" i="21"/>
  <c r="G357" i="21"/>
  <c r="E357" i="21"/>
  <c r="D357" i="21"/>
  <c r="C357" i="21"/>
  <c r="B357" i="21"/>
  <c r="G356" i="21"/>
  <c r="E356" i="21"/>
  <c r="D356" i="21"/>
  <c r="C356" i="21"/>
  <c r="B356" i="21"/>
  <c r="G355" i="21"/>
  <c r="E355" i="21"/>
  <c r="D355" i="21"/>
  <c r="C355" i="21"/>
  <c r="B355" i="21"/>
  <c r="G354" i="21"/>
  <c r="E354" i="21"/>
  <c r="D354" i="21"/>
  <c r="C354" i="21"/>
  <c r="B354" i="21"/>
  <c r="G353" i="21"/>
  <c r="E353" i="21"/>
  <c r="D353" i="21"/>
  <c r="C353" i="21"/>
  <c r="B353" i="21"/>
  <c r="G352" i="21"/>
  <c r="E352" i="21"/>
  <c r="D352" i="21"/>
  <c r="C352" i="21"/>
  <c r="B352" i="21"/>
  <c r="G351" i="21"/>
  <c r="E351" i="21"/>
  <c r="D351" i="21"/>
  <c r="C351" i="21"/>
  <c r="B351" i="21"/>
  <c r="G350" i="21"/>
  <c r="E350" i="21"/>
  <c r="D350" i="21"/>
  <c r="C350" i="21"/>
  <c r="B350" i="21"/>
  <c r="G349" i="21"/>
  <c r="E349" i="21"/>
  <c r="D349" i="21"/>
  <c r="C349" i="21"/>
  <c r="B349" i="21"/>
  <c r="G348" i="21"/>
  <c r="E348" i="21"/>
  <c r="D348" i="21"/>
  <c r="C348" i="21"/>
  <c r="B348" i="21"/>
  <c r="G347" i="21"/>
  <c r="E347" i="21"/>
  <c r="D347" i="21"/>
  <c r="C347" i="21"/>
  <c r="B347" i="21"/>
  <c r="G346" i="21"/>
  <c r="E346" i="21"/>
  <c r="D346" i="21"/>
  <c r="C346" i="21"/>
  <c r="B346" i="21"/>
  <c r="G345" i="21"/>
  <c r="E345" i="21"/>
  <c r="D345" i="21"/>
  <c r="C345" i="21"/>
  <c r="B345" i="21"/>
  <c r="G344" i="21"/>
  <c r="E344" i="21"/>
  <c r="D344" i="21"/>
  <c r="C344" i="21"/>
  <c r="B344" i="21"/>
  <c r="G343" i="21"/>
  <c r="E343" i="21"/>
  <c r="D343" i="21"/>
  <c r="C343" i="21"/>
  <c r="B343" i="21"/>
  <c r="G342" i="21"/>
  <c r="E342" i="21"/>
  <c r="D342" i="21"/>
  <c r="C342" i="21"/>
  <c r="B342" i="21"/>
  <c r="G341" i="21"/>
  <c r="E341" i="21"/>
  <c r="D341" i="21"/>
  <c r="C341" i="21"/>
  <c r="B341" i="21"/>
  <c r="G340" i="21"/>
  <c r="E340" i="21"/>
  <c r="D340" i="21"/>
  <c r="C340" i="21"/>
  <c r="B340" i="21"/>
  <c r="G339" i="21"/>
  <c r="E339" i="21"/>
  <c r="D339" i="21"/>
  <c r="C339" i="21"/>
  <c r="B339" i="21"/>
  <c r="G338" i="21"/>
  <c r="E338" i="21"/>
  <c r="D338" i="21"/>
  <c r="C338" i="21"/>
  <c r="B338" i="21"/>
  <c r="G337" i="21"/>
  <c r="E337" i="21"/>
  <c r="D337" i="21"/>
  <c r="C337" i="21"/>
  <c r="B337" i="21"/>
  <c r="G336" i="21"/>
  <c r="E336" i="21"/>
  <c r="D336" i="21"/>
  <c r="C336" i="21"/>
  <c r="B336" i="21"/>
  <c r="G335" i="21"/>
  <c r="E335" i="21"/>
  <c r="D335" i="21"/>
  <c r="C335" i="21"/>
  <c r="B335" i="21"/>
  <c r="G334" i="21"/>
  <c r="E334" i="21"/>
  <c r="D334" i="21"/>
  <c r="C334" i="21"/>
  <c r="B334" i="21"/>
  <c r="G333" i="21"/>
  <c r="E333" i="21"/>
  <c r="D333" i="21"/>
  <c r="C333" i="21"/>
  <c r="B333" i="21"/>
  <c r="G332" i="21"/>
  <c r="E332" i="21"/>
  <c r="D332" i="21"/>
  <c r="C332" i="21"/>
  <c r="B332" i="21"/>
  <c r="G331" i="21"/>
  <c r="E331" i="21"/>
  <c r="D331" i="21"/>
  <c r="C331" i="21"/>
  <c r="B331" i="21"/>
  <c r="G330" i="21"/>
  <c r="E330" i="21"/>
  <c r="D330" i="21"/>
  <c r="C330" i="21"/>
  <c r="B330" i="21"/>
  <c r="G329" i="21"/>
  <c r="E329" i="21"/>
  <c r="D329" i="21"/>
  <c r="C329" i="21"/>
  <c r="B329" i="21"/>
  <c r="G328" i="21"/>
  <c r="E328" i="21"/>
  <c r="D328" i="21"/>
  <c r="C328" i="21"/>
  <c r="B328" i="21"/>
  <c r="G327" i="21"/>
  <c r="E327" i="21"/>
  <c r="D327" i="21"/>
  <c r="C327" i="21"/>
  <c r="B327" i="21"/>
  <c r="G326" i="21"/>
  <c r="E326" i="21"/>
  <c r="D326" i="21"/>
  <c r="C326" i="21"/>
  <c r="B326" i="21"/>
  <c r="G325" i="21"/>
  <c r="E325" i="21"/>
  <c r="D325" i="21"/>
  <c r="C325" i="21"/>
  <c r="B325" i="21"/>
  <c r="G324" i="21"/>
  <c r="E324" i="21"/>
  <c r="D324" i="21"/>
  <c r="C324" i="21"/>
  <c r="B324" i="21"/>
  <c r="G323" i="21"/>
  <c r="E323" i="21"/>
  <c r="D323" i="21"/>
  <c r="C323" i="21"/>
  <c r="B323" i="21"/>
  <c r="G322" i="21"/>
  <c r="E322" i="21"/>
  <c r="D322" i="21"/>
  <c r="C322" i="21"/>
  <c r="B322" i="21"/>
  <c r="G321" i="21"/>
  <c r="E321" i="21"/>
  <c r="D321" i="21"/>
  <c r="C321" i="21"/>
  <c r="B321" i="21"/>
  <c r="G320" i="21"/>
  <c r="E320" i="21"/>
  <c r="D320" i="21"/>
  <c r="C320" i="21"/>
  <c r="B320" i="21"/>
  <c r="G319" i="21"/>
  <c r="E319" i="21"/>
  <c r="D319" i="21"/>
  <c r="C319" i="21"/>
  <c r="B319" i="21"/>
  <c r="G318" i="21"/>
  <c r="E318" i="21"/>
  <c r="D318" i="21"/>
  <c r="C318" i="21"/>
  <c r="B318" i="21"/>
  <c r="G317" i="21"/>
  <c r="E317" i="21"/>
  <c r="D317" i="21"/>
  <c r="C317" i="21"/>
  <c r="B317" i="21"/>
  <c r="G316" i="21"/>
  <c r="E316" i="21"/>
  <c r="D316" i="21"/>
  <c r="C316" i="21"/>
  <c r="B316" i="21"/>
  <c r="G315" i="21"/>
  <c r="E315" i="21"/>
  <c r="D315" i="21"/>
  <c r="C315" i="21"/>
  <c r="B315" i="21"/>
  <c r="G314" i="21"/>
  <c r="E314" i="21"/>
  <c r="D314" i="21"/>
  <c r="C314" i="21"/>
  <c r="B314" i="21"/>
  <c r="G313" i="21"/>
  <c r="E313" i="21"/>
  <c r="D313" i="21"/>
  <c r="C313" i="21"/>
  <c r="B313" i="21"/>
  <c r="G312" i="21"/>
  <c r="E312" i="21"/>
  <c r="D312" i="21"/>
  <c r="C312" i="21"/>
  <c r="B312" i="21"/>
  <c r="G311" i="21"/>
  <c r="E311" i="21"/>
  <c r="D311" i="21"/>
  <c r="C311" i="21"/>
  <c r="B311" i="21"/>
  <c r="G310" i="21"/>
  <c r="E310" i="21"/>
  <c r="D310" i="21"/>
  <c r="C310" i="21"/>
  <c r="B310" i="21"/>
  <c r="G309" i="21"/>
  <c r="E309" i="21"/>
  <c r="D309" i="21"/>
  <c r="C309" i="21"/>
  <c r="B309" i="21"/>
  <c r="G308" i="21"/>
  <c r="E308" i="21"/>
  <c r="D308" i="21"/>
  <c r="C308" i="21"/>
  <c r="B308" i="21"/>
  <c r="G307" i="21"/>
  <c r="E307" i="21"/>
  <c r="D307" i="21"/>
  <c r="C307" i="21"/>
  <c r="B307" i="21"/>
  <c r="G306" i="21"/>
  <c r="E306" i="21"/>
  <c r="D306" i="21"/>
  <c r="C306" i="21"/>
  <c r="B306" i="21"/>
  <c r="G305" i="21"/>
  <c r="E305" i="21"/>
  <c r="D305" i="21"/>
  <c r="C305" i="21"/>
  <c r="B305" i="21"/>
  <c r="G304" i="21"/>
  <c r="E304" i="21"/>
  <c r="D304" i="21"/>
  <c r="C304" i="21"/>
  <c r="B304" i="21"/>
  <c r="G303" i="21"/>
  <c r="E303" i="21"/>
  <c r="D303" i="21"/>
  <c r="C303" i="21"/>
  <c r="B303" i="21"/>
  <c r="G302" i="21"/>
  <c r="E302" i="21"/>
  <c r="D302" i="21"/>
  <c r="C302" i="21"/>
  <c r="B302" i="21"/>
  <c r="G301" i="21"/>
  <c r="E301" i="21"/>
  <c r="D301" i="21"/>
  <c r="C301" i="21"/>
  <c r="B301" i="21"/>
  <c r="G300" i="21"/>
  <c r="E300" i="21"/>
  <c r="D300" i="21"/>
  <c r="C300" i="21"/>
  <c r="B300" i="21"/>
  <c r="G299" i="21"/>
  <c r="E299" i="21"/>
  <c r="D299" i="21"/>
  <c r="C299" i="21"/>
  <c r="B299" i="21"/>
  <c r="G298" i="21"/>
  <c r="E298" i="21"/>
  <c r="D298" i="21"/>
  <c r="C298" i="21"/>
  <c r="B298" i="21"/>
  <c r="G297" i="21"/>
  <c r="E297" i="21"/>
  <c r="D297" i="21"/>
  <c r="C297" i="21"/>
  <c r="B297" i="21"/>
  <c r="G296" i="21"/>
  <c r="E296" i="21"/>
  <c r="D296" i="21"/>
  <c r="C296" i="21"/>
  <c r="B296" i="21"/>
  <c r="G295" i="21"/>
  <c r="E295" i="21"/>
  <c r="D295" i="21"/>
  <c r="C295" i="21"/>
  <c r="B295" i="21"/>
  <c r="G294" i="21"/>
  <c r="E294" i="21"/>
  <c r="D294" i="21"/>
  <c r="C294" i="21"/>
  <c r="B294" i="21"/>
  <c r="G293" i="21"/>
  <c r="E293" i="21"/>
  <c r="D293" i="21"/>
  <c r="C293" i="21"/>
  <c r="B293" i="21"/>
  <c r="G292" i="21"/>
  <c r="E292" i="21"/>
  <c r="D292" i="21"/>
  <c r="C292" i="21"/>
  <c r="B292" i="21"/>
  <c r="G291" i="21"/>
  <c r="E291" i="21"/>
  <c r="D291" i="21"/>
  <c r="C291" i="21"/>
  <c r="B291" i="21"/>
  <c r="G290" i="21"/>
  <c r="E290" i="21"/>
  <c r="D290" i="21"/>
  <c r="C290" i="21"/>
  <c r="B290" i="21"/>
  <c r="G289" i="21"/>
  <c r="E289" i="21"/>
  <c r="D289" i="21"/>
  <c r="C289" i="21"/>
  <c r="B289" i="21"/>
  <c r="G288" i="21"/>
  <c r="E288" i="21"/>
  <c r="D288" i="21"/>
  <c r="C288" i="21"/>
  <c r="B288" i="21"/>
  <c r="G287" i="21"/>
  <c r="E287" i="21"/>
  <c r="D287" i="21"/>
  <c r="C287" i="21"/>
  <c r="B287" i="21"/>
  <c r="G286" i="21"/>
  <c r="E286" i="21"/>
  <c r="D286" i="21"/>
  <c r="C286" i="21"/>
  <c r="B286" i="21"/>
  <c r="G285" i="21"/>
  <c r="E285" i="21"/>
  <c r="D285" i="21"/>
  <c r="C285" i="21"/>
  <c r="B285" i="21"/>
  <c r="G284" i="21"/>
  <c r="E284" i="21"/>
  <c r="D284" i="21"/>
  <c r="C284" i="21"/>
  <c r="B284" i="21"/>
  <c r="G283" i="21"/>
  <c r="E283" i="21"/>
  <c r="D283" i="21"/>
  <c r="C283" i="21"/>
  <c r="B283" i="21"/>
  <c r="G282" i="21"/>
  <c r="E282" i="21"/>
  <c r="D282" i="21"/>
  <c r="C282" i="21"/>
  <c r="B282" i="21"/>
  <c r="G281" i="21"/>
  <c r="E281" i="21"/>
  <c r="D281" i="21"/>
  <c r="C281" i="21"/>
  <c r="B281" i="21"/>
  <c r="G280" i="21"/>
  <c r="E280" i="21"/>
  <c r="D280" i="21"/>
  <c r="C280" i="21"/>
  <c r="B280" i="21"/>
  <c r="G279" i="21"/>
  <c r="E279" i="21"/>
  <c r="D279" i="21"/>
  <c r="C279" i="21"/>
  <c r="B279" i="21"/>
  <c r="G278" i="21"/>
  <c r="E278" i="21"/>
  <c r="D278" i="21"/>
  <c r="C278" i="21"/>
  <c r="B278" i="21"/>
  <c r="G277" i="21"/>
  <c r="E277" i="21"/>
  <c r="D277" i="21"/>
  <c r="C277" i="21"/>
  <c r="B277" i="21"/>
  <c r="G276" i="21"/>
  <c r="E276" i="21"/>
  <c r="D276" i="21"/>
  <c r="C276" i="21"/>
  <c r="B276" i="21"/>
  <c r="G275" i="21"/>
  <c r="E275" i="21"/>
  <c r="D275" i="21"/>
  <c r="C275" i="21"/>
  <c r="B275" i="21"/>
  <c r="G274" i="21"/>
  <c r="E274" i="21"/>
  <c r="D274" i="21"/>
  <c r="C274" i="21"/>
  <c r="B274" i="21"/>
  <c r="G273" i="21"/>
  <c r="E273" i="21"/>
  <c r="D273" i="21"/>
  <c r="C273" i="21"/>
  <c r="B273" i="21"/>
  <c r="G272" i="21"/>
  <c r="E272" i="21"/>
  <c r="D272" i="21"/>
  <c r="C272" i="21"/>
  <c r="B272" i="21"/>
  <c r="G271" i="21"/>
  <c r="E271" i="21"/>
  <c r="D271" i="21"/>
  <c r="C271" i="21"/>
  <c r="B271" i="21"/>
  <c r="G270" i="21"/>
  <c r="E270" i="21"/>
  <c r="D270" i="21"/>
  <c r="C270" i="21"/>
  <c r="B270" i="21"/>
  <c r="G269" i="21"/>
  <c r="E269" i="21"/>
  <c r="D269" i="21"/>
  <c r="C269" i="21"/>
  <c r="B269" i="21"/>
  <c r="G268" i="21"/>
  <c r="E268" i="21"/>
  <c r="D268" i="21"/>
  <c r="C268" i="21"/>
  <c r="B268" i="21"/>
  <c r="G267" i="21"/>
  <c r="E267" i="21"/>
  <c r="D267" i="21"/>
  <c r="C267" i="21"/>
  <c r="B267" i="21"/>
  <c r="G266" i="21"/>
  <c r="E266" i="21"/>
  <c r="D266" i="21"/>
  <c r="C266" i="21"/>
  <c r="B266" i="21"/>
  <c r="G265" i="21"/>
  <c r="E265" i="21"/>
  <c r="D265" i="21"/>
  <c r="C265" i="21"/>
  <c r="B265" i="21"/>
  <c r="G264" i="21"/>
  <c r="E264" i="21"/>
  <c r="D264" i="21"/>
  <c r="C264" i="21"/>
  <c r="B264" i="21"/>
  <c r="G263" i="21"/>
  <c r="E263" i="21"/>
  <c r="D263" i="21"/>
  <c r="C263" i="21"/>
  <c r="B263" i="21"/>
  <c r="G262" i="21"/>
  <c r="E262" i="21"/>
  <c r="D262" i="21"/>
  <c r="C262" i="21"/>
  <c r="B262" i="21"/>
  <c r="G261" i="21"/>
  <c r="E261" i="21"/>
  <c r="D261" i="21"/>
  <c r="C261" i="21"/>
  <c r="B261" i="21"/>
  <c r="G260" i="21"/>
  <c r="E260" i="21"/>
  <c r="D260" i="21"/>
  <c r="C260" i="21"/>
  <c r="B260" i="21"/>
  <c r="G259" i="21"/>
  <c r="E259" i="21"/>
  <c r="D259" i="21"/>
  <c r="C259" i="21"/>
  <c r="B259" i="21"/>
  <c r="G258" i="21"/>
  <c r="E258" i="21"/>
  <c r="D258" i="21"/>
  <c r="C258" i="21"/>
  <c r="B258" i="21"/>
  <c r="G257" i="21"/>
  <c r="E257" i="21"/>
  <c r="D257" i="21"/>
  <c r="C257" i="21"/>
  <c r="B257" i="21"/>
  <c r="G256" i="21"/>
  <c r="E256" i="21"/>
  <c r="D256" i="21"/>
  <c r="C256" i="21"/>
  <c r="B256" i="21"/>
  <c r="G255" i="21"/>
  <c r="E255" i="21"/>
  <c r="D255" i="21"/>
  <c r="C255" i="21"/>
  <c r="B255" i="21"/>
  <c r="G254" i="21"/>
  <c r="E254" i="21"/>
  <c r="D254" i="21"/>
  <c r="C254" i="21"/>
  <c r="B254" i="21"/>
  <c r="G253" i="21"/>
  <c r="E253" i="21"/>
  <c r="D253" i="21"/>
  <c r="C253" i="21"/>
  <c r="B253" i="21"/>
  <c r="G252" i="21"/>
  <c r="E252" i="21"/>
  <c r="D252" i="21"/>
  <c r="C252" i="21"/>
  <c r="B252" i="21"/>
  <c r="G251" i="21"/>
  <c r="E251" i="21"/>
  <c r="D251" i="21"/>
  <c r="C251" i="21"/>
  <c r="B251" i="21"/>
  <c r="G250" i="21"/>
  <c r="E250" i="21"/>
  <c r="D250" i="21"/>
  <c r="C250" i="21"/>
  <c r="B250" i="21"/>
  <c r="G249" i="21"/>
  <c r="E249" i="21"/>
  <c r="D249" i="21"/>
  <c r="C249" i="21"/>
  <c r="B249" i="21"/>
  <c r="G248" i="21"/>
  <c r="E248" i="21"/>
  <c r="D248" i="21"/>
  <c r="C248" i="21"/>
  <c r="B248" i="21"/>
  <c r="G247" i="21"/>
  <c r="E247" i="21"/>
  <c r="D247" i="21"/>
  <c r="C247" i="21"/>
  <c r="B247" i="21"/>
  <c r="G246" i="21"/>
  <c r="E246" i="21"/>
  <c r="D246" i="21"/>
  <c r="C246" i="21"/>
  <c r="B246" i="21"/>
  <c r="G245" i="21"/>
  <c r="E245" i="21"/>
  <c r="D245" i="21"/>
  <c r="C245" i="21"/>
  <c r="B245" i="21"/>
  <c r="G244" i="21"/>
  <c r="E244" i="21"/>
  <c r="D244" i="21"/>
  <c r="C244" i="21"/>
  <c r="B244" i="21"/>
  <c r="G243" i="21"/>
  <c r="E243" i="21"/>
  <c r="D243" i="21"/>
  <c r="C243" i="21"/>
  <c r="B243" i="21"/>
  <c r="G242" i="21"/>
  <c r="E242" i="21"/>
  <c r="D242" i="21"/>
  <c r="C242" i="21"/>
  <c r="B242" i="21"/>
  <c r="G241" i="21"/>
  <c r="E241" i="21"/>
  <c r="D241" i="21"/>
  <c r="C241" i="21"/>
  <c r="B241" i="21"/>
  <c r="G240" i="21"/>
  <c r="E240" i="21"/>
  <c r="D240" i="21"/>
  <c r="C240" i="21"/>
  <c r="B240" i="21"/>
  <c r="G239" i="21"/>
  <c r="E239" i="21"/>
  <c r="D239" i="21"/>
  <c r="C239" i="21"/>
  <c r="B239" i="21"/>
  <c r="G238" i="21"/>
  <c r="E238" i="21"/>
  <c r="D238" i="21"/>
  <c r="C238" i="21"/>
  <c r="B238" i="21"/>
  <c r="G237" i="21"/>
  <c r="E237" i="21"/>
  <c r="D237" i="21"/>
  <c r="C237" i="21"/>
  <c r="B237" i="21"/>
  <c r="G236" i="21"/>
  <c r="E236" i="21"/>
  <c r="D236" i="21"/>
  <c r="C236" i="21"/>
  <c r="B236" i="21"/>
  <c r="G235" i="21"/>
  <c r="E235" i="21"/>
  <c r="D235" i="21"/>
  <c r="C235" i="21"/>
  <c r="B235" i="21"/>
  <c r="G234" i="21"/>
  <c r="E234" i="21"/>
  <c r="D234" i="21"/>
  <c r="C234" i="21"/>
  <c r="B234" i="21"/>
  <c r="G233" i="21"/>
  <c r="E233" i="21"/>
  <c r="D233" i="21"/>
  <c r="C233" i="21"/>
  <c r="B233" i="21"/>
  <c r="G232" i="21"/>
  <c r="E232" i="21"/>
  <c r="D232" i="21"/>
  <c r="C232" i="21"/>
  <c r="B232" i="21"/>
  <c r="G231" i="21"/>
  <c r="E231" i="21"/>
  <c r="D231" i="21"/>
  <c r="C231" i="21"/>
  <c r="B231" i="21"/>
  <c r="G230" i="21"/>
  <c r="E230" i="21"/>
  <c r="D230" i="21"/>
  <c r="C230" i="21"/>
  <c r="B230" i="21"/>
  <c r="G229" i="21"/>
  <c r="E229" i="21"/>
  <c r="D229" i="21"/>
  <c r="C229" i="21"/>
  <c r="B229" i="21"/>
  <c r="G228" i="21"/>
  <c r="E228" i="21"/>
  <c r="D228" i="21"/>
  <c r="C228" i="21"/>
  <c r="B228" i="21"/>
  <c r="G227" i="21"/>
  <c r="E227" i="21"/>
  <c r="D227" i="21"/>
  <c r="C227" i="21"/>
  <c r="B227" i="21"/>
  <c r="G226" i="21"/>
  <c r="E226" i="21"/>
  <c r="D226" i="21"/>
  <c r="C226" i="21"/>
  <c r="B226" i="21"/>
  <c r="G225" i="21"/>
  <c r="E225" i="21"/>
  <c r="D225" i="21"/>
  <c r="C225" i="21"/>
  <c r="B225" i="21"/>
  <c r="G224" i="21"/>
  <c r="E224" i="21"/>
  <c r="D224" i="21"/>
  <c r="C224" i="21"/>
  <c r="B224" i="21"/>
  <c r="G223" i="21"/>
  <c r="E223" i="21"/>
  <c r="D223" i="21"/>
  <c r="C223" i="21"/>
  <c r="B223" i="21"/>
  <c r="G222" i="21"/>
  <c r="E222" i="21"/>
  <c r="D222" i="21"/>
  <c r="C222" i="21"/>
  <c r="B222" i="21"/>
  <c r="G221" i="21"/>
  <c r="E221" i="21"/>
  <c r="D221" i="21"/>
  <c r="C221" i="21"/>
  <c r="B221" i="21"/>
  <c r="G220" i="21"/>
  <c r="E220" i="21"/>
  <c r="D220" i="21"/>
  <c r="C220" i="21"/>
  <c r="B220" i="21"/>
  <c r="G219" i="21"/>
  <c r="E219" i="21"/>
  <c r="D219" i="21"/>
  <c r="C219" i="21"/>
  <c r="B219" i="21"/>
  <c r="G218" i="21"/>
  <c r="E218" i="21"/>
  <c r="D218" i="21"/>
  <c r="C218" i="21"/>
  <c r="B218" i="21"/>
  <c r="G217" i="21"/>
  <c r="E217" i="21"/>
  <c r="D217" i="21"/>
  <c r="C217" i="21"/>
  <c r="B217" i="21"/>
  <c r="G216" i="21"/>
  <c r="E216" i="21"/>
  <c r="D216" i="21"/>
  <c r="C216" i="21"/>
  <c r="B216" i="21"/>
  <c r="G215" i="21"/>
  <c r="E215" i="21"/>
  <c r="D215" i="21"/>
  <c r="C215" i="21"/>
  <c r="B215" i="21"/>
  <c r="G214" i="21"/>
  <c r="E214" i="21"/>
  <c r="D214" i="21"/>
  <c r="C214" i="21"/>
  <c r="B214" i="21"/>
  <c r="G213" i="21"/>
  <c r="E213" i="21"/>
  <c r="D213" i="21"/>
  <c r="C213" i="21"/>
  <c r="B213" i="21"/>
  <c r="G212" i="21"/>
  <c r="E212" i="21"/>
  <c r="D212" i="21"/>
  <c r="C212" i="21"/>
  <c r="B212" i="21"/>
  <c r="G211" i="21"/>
  <c r="E211" i="21"/>
  <c r="D211" i="21"/>
  <c r="C211" i="21"/>
  <c r="B211" i="21"/>
  <c r="G210" i="21"/>
  <c r="E210" i="21"/>
  <c r="D210" i="21"/>
  <c r="C210" i="21"/>
  <c r="B210" i="21"/>
  <c r="G209" i="21"/>
  <c r="E209" i="21"/>
  <c r="D209" i="21"/>
  <c r="C209" i="21"/>
  <c r="B209" i="21"/>
  <c r="G208" i="21"/>
  <c r="E208" i="21"/>
  <c r="D208" i="21"/>
  <c r="C208" i="21"/>
  <c r="B208" i="21"/>
  <c r="G207" i="21"/>
  <c r="E207" i="21"/>
  <c r="D207" i="21"/>
  <c r="C207" i="21"/>
  <c r="B207" i="21"/>
  <c r="G206" i="21"/>
  <c r="E206" i="21"/>
  <c r="D206" i="21"/>
  <c r="C206" i="21"/>
  <c r="B206" i="21"/>
  <c r="G205" i="21"/>
  <c r="E205" i="21"/>
  <c r="D205" i="21"/>
  <c r="C205" i="21"/>
  <c r="B205" i="21"/>
  <c r="G204" i="21"/>
  <c r="E204" i="21"/>
  <c r="D204" i="21"/>
  <c r="C204" i="21"/>
  <c r="B204" i="21"/>
  <c r="G203" i="21"/>
  <c r="E203" i="21"/>
  <c r="D203" i="21"/>
  <c r="C203" i="21"/>
  <c r="B203" i="21"/>
  <c r="G202" i="21"/>
  <c r="E202" i="21"/>
  <c r="D202" i="21"/>
  <c r="C202" i="21"/>
  <c r="B202" i="21"/>
  <c r="G201" i="21"/>
  <c r="E201" i="21"/>
  <c r="D201" i="21"/>
  <c r="C201" i="21"/>
  <c r="B201" i="21"/>
  <c r="G200" i="21"/>
  <c r="E200" i="21"/>
  <c r="D200" i="21"/>
  <c r="C200" i="21"/>
  <c r="B200" i="21"/>
  <c r="G199" i="21"/>
  <c r="E199" i="21"/>
  <c r="D199" i="21"/>
  <c r="C199" i="21"/>
  <c r="B199" i="21"/>
  <c r="G198" i="21"/>
  <c r="E198" i="21"/>
  <c r="D198" i="21"/>
  <c r="C198" i="21"/>
  <c r="B198" i="21"/>
  <c r="G197" i="21"/>
  <c r="E197" i="21"/>
  <c r="D197" i="21"/>
  <c r="C197" i="21"/>
  <c r="B197" i="21"/>
  <c r="G196" i="21"/>
  <c r="E196" i="21"/>
  <c r="D196" i="21"/>
  <c r="C196" i="21"/>
  <c r="B196" i="21"/>
  <c r="G195" i="21"/>
  <c r="E195" i="21"/>
  <c r="D195" i="21"/>
  <c r="C195" i="21"/>
  <c r="B195" i="21"/>
  <c r="G194" i="21"/>
  <c r="E194" i="21"/>
  <c r="D194" i="21"/>
  <c r="C194" i="21"/>
  <c r="B194" i="21"/>
  <c r="G193" i="21"/>
  <c r="E193" i="21"/>
  <c r="D193" i="21"/>
  <c r="C193" i="21"/>
  <c r="B193" i="21"/>
  <c r="G192" i="21"/>
  <c r="E192" i="21"/>
  <c r="D192" i="21"/>
  <c r="C192" i="21"/>
  <c r="B192" i="21"/>
  <c r="G191" i="21"/>
  <c r="E191" i="21"/>
  <c r="D191" i="21"/>
  <c r="C191" i="21"/>
  <c r="B191" i="21"/>
  <c r="G190" i="21"/>
  <c r="E190" i="21"/>
  <c r="D190" i="21"/>
  <c r="C190" i="21"/>
  <c r="B190" i="21"/>
  <c r="G189" i="21"/>
  <c r="E189" i="21"/>
  <c r="D189" i="21"/>
  <c r="C189" i="21"/>
  <c r="B189" i="21"/>
  <c r="G188" i="21"/>
  <c r="E188" i="21"/>
  <c r="D188" i="21"/>
  <c r="C188" i="21"/>
  <c r="B188" i="21"/>
  <c r="G187" i="21"/>
  <c r="E187" i="21"/>
  <c r="D187" i="21"/>
  <c r="C187" i="21"/>
  <c r="B187" i="21"/>
  <c r="G186" i="21"/>
  <c r="E186" i="21"/>
  <c r="D186" i="21"/>
  <c r="C186" i="21"/>
  <c r="B186" i="21"/>
  <c r="G185" i="21"/>
  <c r="E185" i="21"/>
  <c r="D185" i="21"/>
  <c r="C185" i="21"/>
  <c r="B185" i="21"/>
  <c r="G184" i="21"/>
  <c r="E184" i="21"/>
  <c r="D184" i="21"/>
  <c r="C184" i="21"/>
  <c r="B184" i="21"/>
  <c r="G183" i="21"/>
  <c r="E183" i="21"/>
  <c r="D183" i="21"/>
  <c r="C183" i="21"/>
  <c r="B183" i="21"/>
  <c r="G182" i="21"/>
  <c r="E182" i="21"/>
  <c r="D182" i="21"/>
  <c r="C182" i="21"/>
  <c r="B182" i="21"/>
  <c r="G181" i="21"/>
  <c r="E181" i="21"/>
  <c r="D181" i="21"/>
  <c r="C181" i="21"/>
  <c r="B181" i="21"/>
  <c r="G180" i="21"/>
  <c r="E180" i="21"/>
  <c r="D180" i="21"/>
  <c r="C180" i="21"/>
  <c r="B180" i="21"/>
  <c r="G179" i="21"/>
  <c r="E179" i="21"/>
  <c r="D179" i="21"/>
  <c r="C179" i="21"/>
  <c r="B179" i="21"/>
  <c r="G178" i="21"/>
  <c r="E178" i="21"/>
  <c r="D178" i="21"/>
  <c r="C178" i="21"/>
  <c r="B178" i="21"/>
  <c r="G177" i="21"/>
  <c r="E177" i="21"/>
  <c r="D177" i="21"/>
  <c r="C177" i="21"/>
  <c r="B177" i="21"/>
  <c r="G176" i="21"/>
  <c r="E176" i="21"/>
  <c r="D176" i="21"/>
  <c r="C176" i="21"/>
  <c r="B176" i="21"/>
  <c r="G175" i="21"/>
  <c r="E175" i="21"/>
  <c r="D175" i="21"/>
  <c r="C175" i="21"/>
  <c r="B175" i="21"/>
  <c r="G174" i="21"/>
  <c r="E174" i="21"/>
  <c r="D174" i="21"/>
  <c r="C174" i="21"/>
  <c r="B174" i="21"/>
  <c r="G173" i="21"/>
  <c r="E173" i="21"/>
  <c r="D173" i="21"/>
  <c r="C173" i="21"/>
  <c r="B173" i="21"/>
  <c r="G172" i="21"/>
  <c r="E172" i="21"/>
  <c r="D172" i="21"/>
  <c r="C172" i="21"/>
  <c r="B172" i="21"/>
  <c r="G171" i="21"/>
  <c r="E171" i="21"/>
  <c r="D171" i="21"/>
  <c r="C171" i="21"/>
  <c r="B171" i="21"/>
  <c r="G170" i="21"/>
  <c r="E170" i="21"/>
  <c r="D170" i="21"/>
  <c r="C170" i="21"/>
  <c r="B170" i="21"/>
  <c r="G169" i="21"/>
  <c r="E169" i="21"/>
  <c r="D169" i="21"/>
  <c r="C169" i="21"/>
  <c r="B169" i="21"/>
  <c r="G168" i="21"/>
  <c r="E168" i="21"/>
  <c r="D168" i="21"/>
  <c r="C168" i="21"/>
  <c r="B168" i="21"/>
  <c r="G167" i="21"/>
  <c r="E167" i="21"/>
  <c r="D167" i="21"/>
  <c r="C167" i="21"/>
  <c r="B167" i="21"/>
  <c r="G166" i="21"/>
  <c r="E166" i="21"/>
  <c r="D166" i="21"/>
  <c r="C166" i="21"/>
  <c r="B166" i="21"/>
  <c r="G165" i="21"/>
  <c r="E165" i="21"/>
  <c r="D165" i="21"/>
  <c r="C165" i="21"/>
  <c r="B165" i="21"/>
  <c r="G164" i="21"/>
  <c r="E164" i="21"/>
  <c r="D164" i="21"/>
  <c r="C164" i="21"/>
  <c r="B164" i="21"/>
  <c r="G163" i="21"/>
  <c r="E163" i="21"/>
  <c r="D163" i="21"/>
  <c r="C163" i="21"/>
  <c r="B163" i="21"/>
  <c r="G162" i="21"/>
  <c r="E162" i="21"/>
  <c r="D162" i="21"/>
  <c r="C162" i="21"/>
  <c r="B162" i="21"/>
  <c r="G161" i="21"/>
  <c r="E161" i="21"/>
  <c r="D161" i="21"/>
  <c r="C161" i="21"/>
  <c r="B161" i="21"/>
  <c r="G160" i="21"/>
  <c r="E160" i="21"/>
  <c r="D160" i="21"/>
  <c r="C160" i="21"/>
  <c r="B160" i="21"/>
  <c r="G159" i="21"/>
  <c r="E159" i="21"/>
  <c r="D159" i="21"/>
  <c r="C159" i="21"/>
  <c r="B159" i="21"/>
  <c r="G158" i="21"/>
  <c r="E158" i="21"/>
  <c r="D158" i="21"/>
  <c r="C158" i="21"/>
  <c r="B158" i="21"/>
  <c r="G157" i="21"/>
  <c r="E157" i="21"/>
  <c r="D157" i="21"/>
  <c r="C157" i="21"/>
  <c r="B157" i="21"/>
  <c r="G156" i="21"/>
  <c r="E156" i="21"/>
  <c r="D156" i="21"/>
  <c r="C156" i="21"/>
  <c r="B156" i="21"/>
  <c r="G155" i="21"/>
  <c r="E155" i="21"/>
  <c r="D155" i="21"/>
  <c r="C155" i="21"/>
  <c r="B155" i="21"/>
  <c r="G154" i="21"/>
  <c r="E154" i="21"/>
  <c r="D154" i="21"/>
  <c r="C154" i="21"/>
  <c r="B154" i="21"/>
  <c r="G153" i="21"/>
  <c r="E153" i="21"/>
  <c r="D153" i="21"/>
  <c r="C153" i="21"/>
  <c r="B153" i="21"/>
  <c r="G152" i="21"/>
  <c r="E152" i="21"/>
  <c r="D152" i="21"/>
  <c r="C152" i="21"/>
  <c r="B152" i="21"/>
  <c r="G151" i="21"/>
  <c r="E151" i="21"/>
  <c r="D151" i="21"/>
  <c r="C151" i="21"/>
  <c r="B151" i="21"/>
  <c r="G150" i="21"/>
  <c r="E150" i="21"/>
  <c r="D150" i="21"/>
  <c r="C150" i="21"/>
  <c r="B150" i="21"/>
  <c r="G149" i="21"/>
  <c r="E149" i="21"/>
  <c r="D149" i="21"/>
  <c r="C149" i="21"/>
  <c r="B149" i="21"/>
  <c r="G148" i="21"/>
  <c r="E148" i="21"/>
  <c r="D148" i="21"/>
  <c r="C148" i="21"/>
  <c r="B148" i="21"/>
  <c r="G147" i="21"/>
  <c r="E147" i="21"/>
  <c r="D147" i="21"/>
  <c r="C147" i="21"/>
  <c r="B147" i="21"/>
  <c r="G146" i="21"/>
  <c r="E146" i="21"/>
  <c r="D146" i="21"/>
  <c r="C146" i="21"/>
  <c r="B146" i="21"/>
  <c r="G145" i="21"/>
  <c r="E145" i="21"/>
  <c r="D145" i="21"/>
  <c r="C145" i="21"/>
  <c r="B145" i="21"/>
  <c r="G144" i="21"/>
  <c r="E144" i="21"/>
  <c r="D144" i="21"/>
  <c r="C144" i="21"/>
  <c r="B144" i="21"/>
  <c r="G143" i="21"/>
  <c r="E143" i="21"/>
  <c r="D143" i="21"/>
  <c r="C143" i="21"/>
  <c r="B143" i="21"/>
  <c r="G142" i="21"/>
  <c r="E142" i="21"/>
  <c r="D142" i="21"/>
  <c r="C142" i="21"/>
  <c r="B142" i="21"/>
  <c r="G141" i="21"/>
  <c r="E141" i="21"/>
  <c r="D141" i="21"/>
  <c r="C141" i="21"/>
  <c r="B141" i="21"/>
  <c r="G140" i="21"/>
  <c r="E140" i="21"/>
  <c r="D140" i="21"/>
  <c r="C140" i="21"/>
  <c r="B140" i="21"/>
  <c r="G139" i="21"/>
  <c r="E139" i="21"/>
  <c r="D139" i="21"/>
  <c r="C139" i="21"/>
  <c r="B139" i="21"/>
  <c r="G138" i="21"/>
  <c r="E138" i="21"/>
  <c r="D138" i="21"/>
  <c r="C138" i="21"/>
  <c r="B138" i="21"/>
  <c r="G137" i="21"/>
  <c r="E137" i="21"/>
  <c r="D137" i="21"/>
  <c r="C137" i="21"/>
  <c r="B137" i="21"/>
  <c r="G136" i="21"/>
  <c r="E136" i="21"/>
  <c r="D136" i="21"/>
  <c r="C136" i="21"/>
  <c r="B136" i="21"/>
  <c r="G135" i="21"/>
  <c r="E135" i="21"/>
  <c r="D135" i="21"/>
  <c r="C135" i="21"/>
  <c r="B135" i="21"/>
  <c r="G134" i="21"/>
  <c r="E134" i="21"/>
  <c r="D134" i="21"/>
  <c r="C134" i="21"/>
  <c r="B134" i="21"/>
  <c r="G133" i="21"/>
  <c r="E133" i="21"/>
  <c r="D133" i="21"/>
  <c r="C133" i="21"/>
  <c r="B133" i="21"/>
  <c r="G132" i="21"/>
  <c r="E132" i="21"/>
  <c r="D132" i="21"/>
  <c r="C132" i="21"/>
  <c r="B132" i="21"/>
  <c r="G131" i="21"/>
  <c r="E131" i="21"/>
  <c r="D131" i="21"/>
  <c r="C131" i="21"/>
  <c r="B131" i="21"/>
  <c r="G130" i="21"/>
  <c r="E130" i="21"/>
  <c r="D130" i="21"/>
  <c r="C130" i="21"/>
  <c r="B130" i="21"/>
  <c r="G129" i="21"/>
  <c r="E129" i="21"/>
  <c r="D129" i="21"/>
  <c r="C129" i="21"/>
  <c r="B129" i="21"/>
  <c r="G128" i="21"/>
  <c r="E128" i="21"/>
  <c r="D128" i="21"/>
  <c r="C128" i="21"/>
  <c r="B128" i="21"/>
  <c r="G127" i="21"/>
  <c r="E127" i="21"/>
  <c r="D127" i="21"/>
  <c r="C127" i="21"/>
  <c r="B127" i="21"/>
  <c r="G126" i="21"/>
  <c r="E126" i="21"/>
  <c r="D126" i="21"/>
  <c r="C126" i="21"/>
  <c r="B126" i="21"/>
  <c r="G125" i="21"/>
  <c r="E125" i="21"/>
  <c r="D125" i="21"/>
  <c r="C125" i="21"/>
  <c r="B125" i="21"/>
  <c r="G124" i="21"/>
  <c r="E124" i="21"/>
  <c r="D124" i="21"/>
  <c r="C124" i="21"/>
  <c r="B124" i="21"/>
  <c r="G123" i="21"/>
  <c r="E123" i="21"/>
  <c r="D123" i="21"/>
  <c r="C123" i="21"/>
  <c r="B123" i="21"/>
  <c r="G122" i="21"/>
  <c r="E122" i="21"/>
  <c r="D122" i="21"/>
  <c r="C122" i="21"/>
  <c r="B122" i="21"/>
  <c r="G121" i="21"/>
  <c r="E121" i="21"/>
  <c r="D121" i="21"/>
  <c r="C121" i="21"/>
  <c r="B121" i="21"/>
  <c r="G120" i="21"/>
  <c r="E120" i="21"/>
  <c r="D120" i="21"/>
  <c r="C120" i="21"/>
  <c r="B120" i="21"/>
  <c r="G119" i="21"/>
  <c r="E119" i="21"/>
  <c r="D119" i="21"/>
  <c r="C119" i="21"/>
  <c r="B119" i="21"/>
  <c r="G118" i="21"/>
  <c r="E118" i="21"/>
  <c r="D118" i="21"/>
  <c r="C118" i="21"/>
  <c r="B118" i="21"/>
  <c r="G117" i="21"/>
  <c r="E117" i="21"/>
  <c r="D117" i="21"/>
  <c r="C117" i="21"/>
  <c r="B117" i="21"/>
  <c r="G116" i="21"/>
  <c r="E116" i="21"/>
  <c r="D116" i="21"/>
  <c r="C116" i="21"/>
  <c r="B116" i="21"/>
  <c r="G115" i="21"/>
  <c r="E115" i="21"/>
  <c r="D115" i="21"/>
  <c r="C115" i="21"/>
  <c r="B115" i="21"/>
  <c r="G114" i="21"/>
  <c r="E114" i="21"/>
  <c r="D114" i="21"/>
  <c r="C114" i="21"/>
  <c r="B114" i="21"/>
  <c r="G113" i="21"/>
  <c r="E113" i="21"/>
  <c r="D113" i="21"/>
  <c r="C113" i="21"/>
  <c r="B113" i="21"/>
  <c r="G112" i="21"/>
  <c r="E112" i="21"/>
  <c r="D112" i="21"/>
  <c r="C112" i="21"/>
  <c r="B112" i="21"/>
  <c r="G111" i="21"/>
  <c r="E111" i="21"/>
  <c r="D111" i="21"/>
  <c r="C111" i="21"/>
  <c r="B111" i="21"/>
  <c r="G110" i="21"/>
  <c r="E110" i="21"/>
  <c r="D110" i="21"/>
  <c r="C110" i="21"/>
  <c r="B110" i="21"/>
  <c r="G109" i="21"/>
  <c r="E109" i="21"/>
  <c r="D109" i="21"/>
  <c r="C109" i="21"/>
  <c r="B109" i="21"/>
  <c r="G108" i="21"/>
  <c r="E108" i="21"/>
  <c r="D108" i="21"/>
  <c r="C108" i="21"/>
  <c r="B108" i="21"/>
  <c r="G107" i="21"/>
  <c r="E107" i="21"/>
  <c r="D107" i="21"/>
  <c r="C107" i="21"/>
  <c r="B107" i="21"/>
  <c r="G106" i="21"/>
  <c r="E106" i="21"/>
  <c r="D106" i="21"/>
  <c r="C106" i="21"/>
  <c r="B106" i="21"/>
  <c r="G105" i="21"/>
  <c r="E105" i="21"/>
  <c r="D105" i="21"/>
  <c r="C105" i="21"/>
  <c r="B105" i="21"/>
  <c r="G104" i="21"/>
  <c r="E104" i="21"/>
  <c r="D104" i="21"/>
  <c r="C104" i="21"/>
  <c r="B104" i="21"/>
  <c r="G103" i="21"/>
  <c r="E103" i="21"/>
  <c r="D103" i="21"/>
  <c r="C103" i="21"/>
  <c r="B103" i="21"/>
  <c r="G102" i="21"/>
  <c r="E102" i="21"/>
  <c r="D102" i="21"/>
  <c r="C102" i="21"/>
  <c r="B102" i="21"/>
  <c r="G101" i="21"/>
  <c r="E101" i="21"/>
  <c r="D101" i="21"/>
  <c r="C101" i="21"/>
  <c r="B101" i="21"/>
  <c r="G100" i="21"/>
  <c r="E100" i="21"/>
  <c r="D100" i="21"/>
  <c r="C100" i="21"/>
  <c r="B100" i="21"/>
  <c r="G99" i="21"/>
  <c r="E99" i="21"/>
  <c r="D99" i="21"/>
  <c r="C99" i="21"/>
  <c r="B99" i="21"/>
  <c r="G98" i="21"/>
  <c r="E98" i="21"/>
  <c r="D98" i="21"/>
  <c r="C98" i="21"/>
  <c r="B98" i="21"/>
  <c r="G97" i="21"/>
  <c r="E97" i="21"/>
  <c r="D97" i="21"/>
  <c r="C97" i="21"/>
  <c r="B97" i="21"/>
  <c r="G96" i="21"/>
  <c r="E96" i="21"/>
  <c r="D96" i="21"/>
  <c r="C96" i="21"/>
  <c r="B96" i="21"/>
  <c r="G95" i="21"/>
  <c r="E95" i="21"/>
  <c r="D95" i="21"/>
  <c r="C95" i="21"/>
  <c r="B95" i="21"/>
  <c r="G94" i="21"/>
  <c r="E94" i="21"/>
  <c r="D94" i="21"/>
  <c r="C94" i="21"/>
  <c r="B94" i="21"/>
  <c r="G93" i="21"/>
  <c r="E93" i="21"/>
  <c r="D93" i="21"/>
  <c r="C93" i="21"/>
  <c r="B93" i="21"/>
  <c r="G92" i="21"/>
  <c r="E92" i="21"/>
  <c r="D92" i="21"/>
  <c r="C92" i="21"/>
  <c r="B92" i="21"/>
  <c r="G91" i="21"/>
  <c r="E91" i="21"/>
  <c r="D91" i="21"/>
  <c r="C91" i="21"/>
  <c r="B91" i="21"/>
  <c r="G90" i="21"/>
  <c r="E90" i="21"/>
  <c r="D90" i="21"/>
  <c r="C90" i="21"/>
  <c r="B90" i="21"/>
  <c r="G89" i="21"/>
  <c r="E89" i="21"/>
  <c r="D89" i="21"/>
  <c r="C89" i="21"/>
  <c r="B89" i="21"/>
  <c r="G88" i="21"/>
  <c r="E88" i="21"/>
  <c r="D88" i="21"/>
  <c r="C88" i="21"/>
  <c r="B88" i="21"/>
  <c r="G87" i="21"/>
  <c r="E87" i="21"/>
  <c r="D87" i="21"/>
  <c r="C87" i="21"/>
  <c r="B87" i="21"/>
  <c r="G86" i="21"/>
  <c r="E86" i="21"/>
  <c r="D86" i="21"/>
  <c r="C86" i="21"/>
  <c r="B86" i="21"/>
  <c r="G85" i="21"/>
  <c r="E85" i="21"/>
  <c r="D85" i="21"/>
  <c r="C85" i="21"/>
  <c r="B85" i="21"/>
  <c r="G84" i="21"/>
  <c r="E84" i="21"/>
  <c r="D84" i="21"/>
  <c r="C84" i="21"/>
  <c r="B84" i="21"/>
  <c r="G83" i="21"/>
  <c r="E83" i="21"/>
  <c r="D83" i="21"/>
  <c r="C83" i="21"/>
  <c r="B83" i="21"/>
  <c r="G82" i="21"/>
  <c r="E82" i="21"/>
  <c r="D82" i="21"/>
  <c r="C82" i="21"/>
  <c r="B82" i="21"/>
  <c r="G81" i="21"/>
  <c r="E81" i="21"/>
  <c r="D81" i="21"/>
  <c r="C81" i="21"/>
  <c r="B81" i="21"/>
  <c r="G80" i="21"/>
  <c r="E80" i="21"/>
  <c r="D80" i="21"/>
  <c r="C80" i="21"/>
  <c r="B80" i="21"/>
  <c r="G79" i="21"/>
  <c r="E79" i="21"/>
  <c r="D79" i="21"/>
  <c r="C79" i="21"/>
  <c r="B79" i="21"/>
  <c r="G78" i="21"/>
  <c r="E78" i="21"/>
  <c r="D78" i="21"/>
  <c r="C78" i="21"/>
  <c r="B78" i="21"/>
  <c r="G77" i="21"/>
  <c r="E77" i="21"/>
  <c r="D77" i="21"/>
  <c r="C77" i="21"/>
  <c r="B77" i="21"/>
  <c r="G76" i="21"/>
  <c r="E76" i="21"/>
  <c r="D76" i="21"/>
  <c r="C76" i="21"/>
  <c r="B76" i="21"/>
  <c r="G75" i="21"/>
  <c r="E75" i="21"/>
  <c r="D75" i="21"/>
  <c r="C75" i="21"/>
  <c r="B75" i="21"/>
  <c r="G74" i="21"/>
  <c r="E74" i="21"/>
  <c r="D74" i="21"/>
  <c r="C74" i="21"/>
  <c r="B74" i="21"/>
  <c r="G73" i="21"/>
  <c r="E73" i="21"/>
  <c r="D73" i="21"/>
  <c r="C73" i="21"/>
  <c r="B73" i="21"/>
  <c r="G72" i="21"/>
  <c r="E72" i="21"/>
  <c r="D72" i="21"/>
  <c r="C72" i="21"/>
  <c r="B72" i="21"/>
  <c r="G71" i="21"/>
  <c r="E71" i="21"/>
  <c r="D71" i="21"/>
  <c r="C71" i="21"/>
  <c r="B71" i="21"/>
  <c r="G70" i="21"/>
  <c r="E70" i="21"/>
  <c r="D70" i="21"/>
  <c r="C70" i="21"/>
  <c r="B70" i="21"/>
  <c r="G69" i="21"/>
  <c r="E69" i="21"/>
  <c r="D69" i="21"/>
  <c r="C69" i="21"/>
  <c r="B69" i="21"/>
  <c r="G68" i="21"/>
  <c r="E68" i="21"/>
  <c r="D68" i="21"/>
  <c r="C68" i="21"/>
  <c r="B68" i="21"/>
  <c r="G67" i="21"/>
  <c r="E67" i="21"/>
  <c r="D67" i="21"/>
  <c r="C67" i="21"/>
  <c r="B67" i="21"/>
  <c r="G66" i="21"/>
  <c r="E66" i="21"/>
  <c r="D66" i="21"/>
  <c r="C66" i="21"/>
  <c r="B66" i="21"/>
  <c r="G65" i="21"/>
  <c r="E65" i="21"/>
  <c r="D65" i="21"/>
  <c r="C65" i="21"/>
  <c r="B65" i="21"/>
  <c r="G64" i="21"/>
  <c r="E64" i="21"/>
  <c r="D64" i="21"/>
  <c r="C64" i="21"/>
  <c r="B64" i="21"/>
  <c r="G63" i="21"/>
  <c r="E63" i="21"/>
  <c r="D63" i="21"/>
  <c r="C63" i="21"/>
  <c r="B63" i="21"/>
  <c r="G62" i="21"/>
  <c r="E62" i="21"/>
  <c r="D62" i="21"/>
  <c r="C62" i="21"/>
  <c r="B62" i="21"/>
  <c r="G61" i="21"/>
  <c r="E61" i="21"/>
  <c r="D61" i="21"/>
  <c r="C61" i="21"/>
  <c r="B61" i="21"/>
  <c r="G60" i="21"/>
  <c r="E60" i="21"/>
  <c r="D60" i="21"/>
  <c r="C60" i="21"/>
  <c r="B60" i="21"/>
  <c r="G59" i="21"/>
  <c r="E59" i="21"/>
  <c r="D59" i="21"/>
  <c r="C59" i="21"/>
  <c r="B59" i="21"/>
  <c r="G58" i="21"/>
  <c r="E58" i="21"/>
  <c r="D58" i="21"/>
  <c r="C58" i="21"/>
  <c r="B58" i="21"/>
  <c r="G57" i="21"/>
  <c r="E57" i="21"/>
  <c r="D57" i="21"/>
  <c r="C57" i="21"/>
  <c r="B57" i="21"/>
  <c r="G56" i="21"/>
  <c r="E56" i="21"/>
  <c r="D56" i="21"/>
  <c r="C56" i="21"/>
  <c r="B56" i="21"/>
  <c r="G55" i="21"/>
  <c r="E55" i="21"/>
  <c r="D55" i="21"/>
  <c r="C55" i="21"/>
  <c r="B55" i="21"/>
  <c r="G54" i="21"/>
  <c r="E54" i="21"/>
  <c r="D54" i="21"/>
  <c r="C54" i="21"/>
  <c r="B54" i="21"/>
  <c r="G53" i="21"/>
  <c r="E53" i="21"/>
  <c r="D53" i="21"/>
  <c r="C53" i="21"/>
  <c r="B53" i="21"/>
  <c r="G52" i="21"/>
  <c r="E52" i="21"/>
  <c r="D52" i="21"/>
  <c r="C52" i="21"/>
  <c r="B52" i="21"/>
  <c r="G51" i="21"/>
  <c r="E51" i="21"/>
  <c r="D51" i="21"/>
  <c r="C51" i="21"/>
  <c r="B51" i="21"/>
  <c r="G50" i="21"/>
  <c r="E50" i="21"/>
  <c r="D50" i="21"/>
  <c r="C50" i="21"/>
  <c r="B50" i="21"/>
  <c r="G49" i="21"/>
  <c r="E49" i="21"/>
  <c r="D49" i="21"/>
  <c r="C49" i="21"/>
  <c r="B49" i="21"/>
  <c r="G48" i="21"/>
  <c r="E48" i="21"/>
  <c r="D48" i="21"/>
  <c r="C48" i="21"/>
  <c r="B48" i="21"/>
  <c r="G47" i="21"/>
  <c r="E47" i="21"/>
  <c r="D47" i="21"/>
  <c r="C47" i="21"/>
  <c r="B47" i="21"/>
  <c r="G46" i="21"/>
  <c r="E46" i="21"/>
  <c r="D46" i="21"/>
  <c r="C46" i="21"/>
  <c r="B46" i="21"/>
  <c r="G45" i="21"/>
  <c r="E45" i="21"/>
  <c r="D45" i="21"/>
  <c r="C45" i="21"/>
  <c r="B45" i="21"/>
  <c r="G44" i="21"/>
  <c r="E44" i="21"/>
  <c r="D44" i="21"/>
  <c r="C44" i="21"/>
  <c r="B44" i="21"/>
  <c r="G43" i="21"/>
  <c r="E43" i="21"/>
  <c r="D43" i="21"/>
  <c r="C43" i="21"/>
  <c r="B43" i="21"/>
  <c r="G42" i="21"/>
  <c r="E42" i="21"/>
  <c r="D42" i="21"/>
  <c r="C42" i="21"/>
  <c r="B42" i="21"/>
  <c r="G41" i="21"/>
  <c r="E41" i="21"/>
  <c r="D41" i="21"/>
  <c r="C41" i="21"/>
  <c r="B41" i="21"/>
  <c r="G40" i="21"/>
  <c r="E40" i="21"/>
  <c r="D40" i="21"/>
  <c r="C40" i="21"/>
  <c r="B40" i="21"/>
  <c r="G39" i="21"/>
  <c r="E39" i="21"/>
  <c r="D39" i="21"/>
  <c r="C39" i="21"/>
  <c r="B39" i="21"/>
  <c r="G38" i="21"/>
  <c r="E38" i="21"/>
  <c r="D38" i="21"/>
  <c r="C38" i="21"/>
  <c r="B38" i="21"/>
  <c r="G37" i="21"/>
  <c r="E37" i="21"/>
  <c r="D37" i="21"/>
  <c r="C37" i="21"/>
  <c r="B37" i="21"/>
  <c r="G36" i="21"/>
  <c r="E36" i="21"/>
  <c r="D36" i="21"/>
  <c r="C36" i="21"/>
  <c r="B36" i="21"/>
  <c r="G35" i="21"/>
  <c r="E35" i="21"/>
  <c r="D35" i="21"/>
  <c r="C35" i="21"/>
  <c r="B35" i="21"/>
  <c r="G34" i="21"/>
  <c r="E34" i="21"/>
  <c r="D34" i="21"/>
  <c r="C34" i="21"/>
  <c r="B34" i="21"/>
  <c r="G33" i="21"/>
  <c r="E33" i="21"/>
  <c r="D33" i="21"/>
  <c r="C33" i="21"/>
  <c r="B33" i="21"/>
  <c r="G32" i="21"/>
  <c r="E32" i="21"/>
  <c r="D32" i="21"/>
  <c r="C32" i="21"/>
  <c r="B32" i="21"/>
  <c r="G31" i="21"/>
  <c r="E31" i="21"/>
  <c r="D31" i="21"/>
  <c r="C31" i="21"/>
  <c r="B31" i="21"/>
  <c r="G30" i="21"/>
  <c r="E30" i="21"/>
  <c r="D30" i="21"/>
  <c r="C30" i="21"/>
  <c r="B30" i="21"/>
  <c r="G29" i="21"/>
  <c r="E29" i="21"/>
  <c r="D29" i="21"/>
  <c r="C29" i="21"/>
  <c r="B29" i="21"/>
  <c r="G7" i="19"/>
  <c r="G4" i="19"/>
  <c r="C15" i="21"/>
  <c r="D15" i="21"/>
  <c r="E15" i="21"/>
  <c r="G15" i="21"/>
  <c r="C16" i="21"/>
  <c r="D16" i="21"/>
  <c r="E16" i="21"/>
  <c r="G16" i="21"/>
  <c r="C17" i="21"/>
  <c r="D17" i="21"/>
  <c r="E17" i="21"/>
  <c r="G17" i="21"/>
  <c r="C18" i="21"/>
  <c r="D18" i="21"/>
  <c r="E18" i="21"/>
  <c r="G18" i="21"/>
  <c r="C19" i="21"/>
  <c r="D19" i="21"/>
  <c r="E19" i="21"/>
  <c r="G19" i="21"/>
  <c r="C20" i="21"/>
  <c r="D20" i="21"/>
  <c r="E20" i="21"/>
  <c r="G20" i="21"/>
  <c r="C21" i="21"/>
  <c r="D21" i="21"/>
  <c r="E21" i="21"/>
  <c r="G21" i="21"/>
  <c r="C22" i="21"/>
  <c r="D22" i="21"/>
  <c r="E22" i="21"/>
  <c r="G22" i="21"/>
  <c r="C23" i="21"/>
  <c r="D23" i="21"/>
  <c r="E23" i="21"/>
  <c r="G23" i="21"/>
  <c r="C24" i="21"/>
  <c r="D24" i="21"/>
  <c r="E24" i="21"/>
  <c r="G24" i="21"/>
  <c r="C25" i="21"/>
  <c r="D25" i="21"/>
  <c r="E25" i="21"/>
  <c r="G25" i="21"/>
  <c r="C26" i="21"/>
  <c r="D26" i="21"/>
  <c r="E26" i="21"/>
  <c r="G26" i="21"/>
  <c r="C27" i="21"/>
  <c r="D27" i="21"/>
  <c r="E27" i="21"/>
  <c r="G27" i="21"/>
  <c r="C28" i="21"/>
  <c r="D28" i="21"/>
  <c r="E28" i="21"/>
  <c r="G28" i="21"/>
  <c r="B24" i="21"/>
  <c r="B25" i="21"/>
  <c r="B26" i="21"/>
  <c r="B27" i="21"/>
  <c r="B28" i="21"/>
  <c r="G7" i="21"/>
  <c r="G4" i="21"/>
  <c r="G9" i="21"/>
  <c r="G10" i="21"/>
  <c r="G11" i="21"/>
  <c r="G12" i="21"/>
  <c r="G13" i="21"/>
  <c r="G14" i="21"/>
  <c r="G8" i="21"/>
  <c r="C9" i="21" l="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E8" i="21"/>
  <c r="D8" i="21"/>
  <c r="C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8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Alekseeva, Guzaliy</author>
  </authors>
  <commentList>
    <comment ref="E4" authorId="0" shapeId="0" xr:uid="{01A49E18-E40B-4F3A-8933-C30D00CB5929}">
      <text>
        <r>
          <rPr>
            <b/>
            <sz val="9"/>
            <color indexed="81"/>
            <rFont val="Tahoma"/>
            <charset val="1"/>
          </rPr>
          <t>Alekseeva, Guzaliy:</t>
        </r>
        <r>
          <rPr>
            <sz val="9"/>
            <color indexed="81"/>
            <rFont val="Tahoma"/>
            <charset val="1"/>
          </rPr>
          <t xml:space="preserve">
ШИРИНА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Alekseeva, Guzaliy</author>
  </authors>
  <commentList>
    <comment ref="E4" authorId="0" shapeId="0" xr:uid="{714CEB74-259E-45B9-9A1F-25CA907794B9}">
      <text>
        <r>
          <rPr>
            <b/>
            <sz val="9"/>
            <color indexed="81"/>
            <rFont val="Tahoma"/>
            <charset val="1"/>
          </rPr>
          <t>Alekseeva, Guzaliy:</t>
        </r>
        <r>
          <rPr>
            <sz val="9"/>
            <color indexed="81"/>
            <rFont val="Tahoma"/>
            <charset val="1"/>
          </rPr>
          <t xml:space="preserve">
ШИРИНА</t>
        </r>
      </text>
    </comment>
  </commentList>
</comments>
</file>

<file path=xl/sharedStrings.xml><?xml version="1.0" encoding="utf-8"?>
<sst xmlns="http://schemas.openxmlformats.org/spreadsheetml/2006/main" count="2390" uniqueCount="1269">
  <si>
    <t>008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</si>
  <si>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</si>
  <si>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</si>
  <si>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</si>
  <si>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</si>
  <si>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</si>
  <si>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</si>
  <si>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</si>
  <si>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</si>
  <si>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</si>
  <si>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</si>
  <si>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</si>
  <si>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</si>
  <si>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</si>
  <si>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</si>
  <si>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</si>
  <si>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</si>
  <si>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</si>
  <si>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</si>
  <si>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</si>
  <si>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18</t>
  </si>
  <si>
    <t>23</t>
  </si>
  <si>
    <t>Артикул</t>
  </si>
  <si>
    <t>Наименование</t>
  </si>
  <si>
    <t>Тепоотдача, Вт
(75/65/20)</t>
  </si>
  <si>
    <t>040</t>
  </si>
  <si>
    <t>13</t>
  </si>
  <si>
    <t>050</t>
  </si>
  <si>
    <t>013</t>
  </si>
  <si>
    <t>018</t>
  </si>
  <si>
    <t>023</t>
  </si>
  <si>
    <t>028</t>
  </si>
  <si>
    <t>035</t>
  </si>
  <si>
    <t>Напольный конвектор Gekon Level H08 L040 W13 RAL9016</t>
  </si>
  <si>
    <t>Напольный конвектор Gekon Level H08 L050 W13 RAL9016</t>
  </si>
  <si>
    <t>Напольный конвектор Gekon Level H08 L060 W13 RAL9016</t>
  </si>
  <si>
    <t>Напольный конвектор Gekon Level H08 L070 W13 RAL9016</t>
  </si>
  <si>
    <t>Напольный конвектор Gekon Level H08 L080 W13 RAL9016</t>
  </si>
  <si>
    <t>Напольный конвектор Gekon Level H08 L090 W13 RAL9016</t>
  </si>
  <si>
    <t>Напольный конвектор Gekon Level H08 L100 W13 RAL9016</t>
  </si>
  <si>
    <t>Напольный конвектор Gekon Level H08 L110 W13 RAL9016</t>
  </si>
  <si>
    <t>Напольный конвектор Gekon Level H08 L120 W13 RAL9016</t>
  </si>
  <si>
    <t>Напольный конвектор Gekon Level H08 L130 W13 RAL9016</t>
  </si>
  <si>
    <t>Напольный конвектор Gekon Level H08 L140 W13 RAL9016</t>
  </si>
  <si>
    <t>Напольный конвектор Gekon Level H08 L150 W13 RAL9016</t>
  </si>
  <si>
    <t>Напольный конвектор Gekon Level H08 L160 W13 RAL9016</t>
  </si>
  <si>
    <t>Напольный конвектор Gekon Level H08 L170 W13 RAL9016</t>
  </si>
  <si>
    <t>Напольный конвектор Gekon Level H08 L180 W13 RAL9016</t>
  </si>
  <si>
    <t>Напольный конвектор Gekon Level H08 L190 W13 RAL9016</t>
  </si>
  <si>
    <t>Напольный конвектор Gekon Level H08 L200 W13 RAL9016</t>
  </si>
  <si>
    <t>Напольный конвектор Gekon Level H08 L210 W13 RAL9016</t>
  </si>
  <si>
    <t>Напольный конвектор Gekon Level H08 L220 W13 RAL9016</t>
  </si>
  <si>
    <t>Напольный конвектор Gekon Level H08 L230 W13 RAL9016</t>
  </si>
  <si>
    <t>Напольный конвектор Gekon Level H08 L240 W13 RAL9016</t>
  </si>
  <si>
    <t>Напольный конвектор Gekon Level H08 L040 W18 RAL9016</t>
  </si>
  <si>
    <t>Напольный конвектор Gekon Level H08 L050 W18 RAL9016</t>
  </si>
  <si>
    <t>Напольный конвектор Gekon Level H08 L060 W18 RAL9016</t>
  </si>
  <si>
    <t>Напольный конвектор Gekon Level H08 L070 W18 RAL9016</t>
  </si>
  <si>
    <t>Напольный конвектор Gekon Level H08 L080 W18 RAL9016</t>
  </si>
  <si>
    <t>Напольный конвектор Gekon Level H08 L090 W18 RAL9016</t>
  </si>
  <si>
    <t>Напольный конвектор Gekon Level H08 L100 W18 RAL9016</t>
  </si>
  <si>
    <t>Напольный конвектор Gekon Level H08 L110 W18 RAL9016</t>
  </si>
  <si>
    <t>Напольный конвектор Gekon Level H08 L120 W18 RAL9016</t>
  </si>
  <si>
    <t>Напольный конвектор Gekon Level H08 L130 W18 RAL9016</t>
  </si>
  <si>
    <t>Напольный конвектор Gekon Level H08 L140 W18 RAL9016</t>
  </si>
  <si>
    <t>Напольный конвектор Gekon Level H08 L150 W18 RAL9016</t>
  </si>
  <si>
    <t>Напольный конвектор Gekon Level H08 L160 W18 RAL9016</t>
  </si>
  <si>
    <t>Напольный конвектор Gekon Level H08 L170 W18 RAL9016</t>
  </si>
  <si>
    <t>Напольный конвектор Gekon Level H08 L180 W18 RAL9016</t>
  </si>
  <si>
    <t>Напольный конвектор Gekon Level H08 L190 W18 RAL9016</t>
  </si>
  <si>
    <t>Напольный конвектор Gekon Level H08 L200 W18 RAL9016</t>
  </si>
  <si>
    <t>Напольный конвектор Gekon Level H08 L210 W18 RAL9016</t>
  </si>
  <si>
    <t>Напольный конвектор Gekon Level H08 L220 W18 RAL9016</t>
  </si>
  <si>
    <t>Напольный конвектор Gekon Level H08 L230 W18 RAL9016</t>
  </si>
  <si>
    <t>Напольный конвектор Gekon Level H08 L240 W18 RAL9016</t>
  </si>
  <si>
    <t>Напольный конвектор Gekon Level H08 L040 W23 RAL9016</t>
  </si>
  <si>
    <t>Напольный конвектор Gekon Level H08 L050 W23 RAL9016</t>
  </si>
  <si>
    <t>Напольный конвектор Gekon Level H08 L060 W23 RAL9016</t>
  </si>
  <si>
    <t>Напольный конвектор Gekon Level H08 L070 W23 RAL9016</t>
  </si>
  <si>
    <t>Напольный конвектор Gekon Level H08 L080 W23 RAL9016</t>
  </si>
  <si>
    <t>Напольный конвектор Gekon Level H08 L090 W23 RAL9016</t>
  </si>
  <si>
    <t>Напольный конвектор Gekon Level H08 L100 W23 RAL9016</t>
  </si>
  <si>
    <t>Напольный конвектор Gekon Level H08 L110 W23 RAL9016</t>
  </si>
  <si>
    <t>Напольный конвектор Gekon Level H08 L120 W23 RAL9016</t>
  </si>
  <si>
    <t>Напольный конвектор Gekon Level H08 L130 W23 RAL9016</t>
  </si>
  <si>
    <t>Напольный конвектор Gekon Level H08 L140 W23 RAL9016</t>
  </si>
  <si>
    <t>Напольный конвектор Gekon Level H08 L150 W23 RAL9016</t>
  </si>
  <si>
    <t>Напольный конвектор Gekon Level H08 L160 W23 RAL9016</t>
  </si>
  <si>
    <t>Напольный конвектор Gekon Level H08 L170 W23 RAL9016</t>
  </si>
  <si>
    <t>Напольный конвектор Gekon Level H08 L180 W23 RAL9016</t>
  </si>
  <si>
    <t>Напольный конвектор Gekon Level H08 L190 W23 RAL9016</t>
  </si>
  <si>
    <t>Напольный конвектор Gekon Level H08 L200 W23 RAL9016</t>
  </si>
  <si>
    <t>Напольный конвектор Gekon Level H08 L210 W23 RAL9016</t>
  </si>
  <si>
    <t>Напольный конвектор Gekon Level H08 L220 W23 RAL9016</t>
  </si>
  <si>
    <t>Напольный конвектор Gekon Level H08 L230 W23 RAL9016</t>
  </si>
  <si>
    <t>Напольный конвектор Gekon Level H08 L240 W23 RAL9016</t>
  </si>
  <si>
    <t>Напольный конвектор Gekon Level H13 L040 W13 RAL9016</t>
  </si>
  <si>
    <t>Напольный конвектор Gekon Level H13 L050 W13 RAL9016</t>
  </si>
  <si>
    <t>Напольный конвектор Gekon Level H13 L060 W13 RAL9016</t>
  </si>
  <si>
    <t>Напольный конвектор Gekon Level H13 L070 W13 RAL9016</t>
  </si>
  <si>
    <t>Напольный конвектор Gekon Level H13 L080 W13 RAL9016</t>
  </si>
  <si>
    <t>Напольный конвектор Gekon Level H13 L090 W13 RAL9016</t>
  </si>
  <si>
    <t>Напольный конвектор Gekon Level H13 L100 W13 RAL9016</t>
  </si>
  <si>
    <t>Напольный конвектор Gekon Level H13 L110 W13 RAL9016</t>
  </si>
  <si>
    <t>Напольный конвектор Gekon Level H13 L120 W13 RAL9016</t>
  </si>
  <si>
    <t>Напольный конвектор Gekon Level H13 L130 W13 RAL9016</t>
  </si>
  <si>
    <t>Напольный конвектор Gekon Level H13 L140 W13 RAL9016</t>
  </si>
  <si>
    <t>Напольный конвектор Gekon Level H13 L150 W13 RAL9016</t>
  </si>
  <si>
    <t>Напольный конвектор Gekon Level H13 L160 W13 RAL9016</t>
  </si>
  <si>
    <t>Напольный конвектор Gekon Level H13 L170 W13 RAL9016</t>
  </si>
  <si>
    <t>Напольный конвектор Gekon Level H13 L180 W13 RAL9016</t>
  </si>
  <si>
    <t>Напольный конвектор Gekon Level H13 L190 W13 RAL9016</t>
  </si>
  <si>
    <t>Напольный конвектор Gekon Level H13 L200 W13 RAL9016</t>
  </si>
  <si>
    <t>Напольный конвектор Gekon Level H13 L210 W13 RAL9016</t>
  </si>
  <si>
    <t>Напольный конвектор Gekon Level H13 L220 W13 RAL9016</t>
  </si>
  <si>
    <t>Напольный конвектор Gekon Level H13 L230 W13 RAL9016</t>
  </si>
  <si>
    <t>Напольный конвектор Gekon Level H13 L240 W13 RAL9016</t>
  </si>
  <si>
    <t>Напольный конвектор Gekon Level H13 L040 W18 RAL9016</t>
  </si>
  <si>
    <t>Напольный конвектор Gekon Level H13 L050 W18 RAL9016</t>
  </si>
  <si>
    <t>Напольный конвектор Gekon Level H13 L060 W18 RAL9016</t>
  </si>
  <si>
    <t>Напольный конвектор Gekon Level H13 L070 W18 RAL9016</t>
  </si>
  <si>
    <t>Напольный конвектор Gekon Level H13 L080 W18 RAL9016</t>
  </si>
  <si>
    <t>Напольный конвектор Gekon Level H13 L090 W18 RAL9016</t>
  </si>
  <si>
    <t>Напольный конвектор Gekon Level H13 L100 W18 RAL9016</t>
  </si>
  <si>
    <t>Напольный конвектор Gekon Level H13 L110 W18 RAL9016</t>
  </si>
  <si>
    <t>Напольный конвектор Gekon Level H13 L120 W18 RAL9016</t>
  </si>
  <si>
    <t>Напольный конвектор Gekon Level H13 L130 W18 RAL9016</t>
  </si>
  <si>
    <t>Напольный конвектор Gekon Level H13 L140 W18 RAL9016</t>
  </si>
  <si>
    <t>Напольный конвектор Gekon Level H13 L150 W18 RAL9016</t>
  </si>
  <si>
    <t>Напольный конвектор Gekon Level H13 L160 W18 RAL9016</t>
  </si>
  <si>
    <t>Напольный конвектор Gekon Level H13 L170 W18 RAL9016</t>
  </si>
  <si>
    <t>Напольный конвектор Gekon Level H13 L180 W18 RAL9016</t>
  </si>
  <si>
    <t>Напольный конвектор Gekon Level H13 L190 W18 RAL9016</t>
  </si>
  <si>
    <t>Напольный конвектор Gekon Level H13 L200 W18 RAL9016</t>
  </si>
  <si>
    <t>Напольный конвектор Gekon Level H13 L210 W18 RAL9016</t>
  </si>
  <si>
    <t>Напольный конвектор Gekon Level H13 L220 W18 RAL9016</t>
  </si>
  <si>
    <t>Напольный конвектор Gekon Level H13 L230 W18 RAL9016</t>
  </si>
  <si>
    <t>Напольный конвектор Gekon Level H13 L240 W18 RAL9016</t>
  </si>
  <si>
    <t>Напольный конвектор Gekon Level H13 L040 W23 RAL9016</t>
  </si>
  <si>
    <t>Напольный конвектор Gekon Level H13 L050 W23 RAL9016</t>
  </si>
  <si>
    <t>Напольный конвектор Gekon Level H13 L060 W23 RAL9016</t>
  </si>
  <si>
    <t>Напольный конвектор Gekon Level H13 L070 W23 RAL9016</t>
  </si>
  <si>
    <t>Напольный конвектор Gekon Level H13 L080 W23 RAL9016</t>
  </si>
  <si>
    <t>Напольный конвектор Gekon Level H13 L090 W23 RAL9016</t>
  </si>
  <si>
    <t>Напольный конвектор Gekon Level H13 L100 W23 RAL9016</t>
  </si>
  <si>
    <t>Напольный конвектор Gekon Level H13 L110 W23 RAL9016</t>
  </si>
  <si>
    <t>Напольный конвектор Gekon Level H13 L120 W23 RAL9016</t>
  </si>
  <si>
    <t>Напольный конвектор Gekon Level H13 L130 W23 RAL9016</t>
  </si>
  <si>
    <t>Напольный конвектор Gekon Level H13 L140 W23 RAL9016</t>
  </si>
  <si>
    <t>Напольный конвектор Gekon Level H13 L150 W23 RAL9016</t>
  </si>
  <si>
    <t>Напольный конвектор Gekon Level H13 L160 W23 RAL9016</t>
  </si>
  <si>
    <t>Напольный конвектор Gekon Level H13 L170 W23 RAL9016</t>
  </si>
  <si>
    <t>Напольный конвектор Gekon Level H13 L180 W23 RAL9016</t>
  </si>
  <si>
    <t>Напольный конвектор Gekon Level H13 L190 W23 RAL9016</t>
  </si>
  <si>
    <t>Напольный конвектор Gekon Level H13 L200 W23 RAL9016</t>
  </si>
  <si>
    <t>Напольный конвектор Gekon Level H13 L210 W23 RAL9016</t>
  </si>
  <si>
    <t>Напольный конвектор Gekon Level H13 L220 W23 RAL9016</t>
  </si>
  <si>
    <t>Напольный конвектор Gekon Level H13 L230 W23 RAL9016</t>
  </si>
  <si>
    <t>Напольный конвектор Gekon Level H13 L240 W23 RAL9016</t>
  </si>
  <si>
    <t>Напольный конвектор Gekon Level H18 L040 W13 RAL9016</t>
  </si>
  <si>
    <t>Напольный конвектор Gekon Level H18 L050 W13 RAL9016</t>
  </si>
  <si>
    <t>Напольный конвектор Gekon Level H18 L060 W13 RAL9016</t>
  </si>
  <si>
    <t>Напольный конвектор Gekon Level H18 L070 W13 RAL9016</t>
  </si>
  <si>
    <t>Напольный конвектор Gekon Level H18 L080 W13 RAL9016</t>
  </si>
  <si>
    <t>Напольный конвектор Gekon Level H18 L090 W13 RAL9016</t>
  </si>
  <si>
    <t>Напольный конвектор Gekon Level H18 L100 W13 RAL9016</t>
  </si>
  <si>
    <t>Напольный конвектор Gekon Level H18 L110 W13 RAL9016</t>
  </si>
  <si>
    <t>Напольный конвектор Gekon Level H18 L120 W13 RAL9016</t>
  </si>
  <si>
    <t>Напольный конвектор Gekon Level H18 L130 W13 RAL9016</t>
  </si>
  <si>
    <t>Напольный конвектор Gekon Level H18 L140 W13 RAL9016</t>
  </si>
  <si>
    <t>Напольный конвектор Gekon Level H18 L150 W13 RAL9016</t>
  </si>
  <si>
    <t>Напольный конвектор Gekon Level H18 L160 W13 RAL9016</t>
  </si>
  <si>
    <t>Напольный конвектор Gekon Level H18 L170 W13 RAL9016</t>
  </si>
  <si>
    <t>Напольный конвектор Gekon Level H18 L180 W13 RAL9016</t>
  </si>
  <si>
    <t>Напольный конвектор Gekon Level H18 L190 W13 RAL9016</t>
  </si>
  <si>
    <t>Напольный конвектор Gekon Level H18 L200 W13 RAL9016</t>
  </si>
  <si>
    <t>Напольный конвектор Gekon Level H18 L210 W13 RAL9016</t>
  </si>
  <si>
    <t>Напольный конвектор Gekon Level H18 L220 W13 RAL9016</t>
  </si>
  <si>
    <t>Напольный конвектор Gekon Level H18 L230 W13 RAL9016</t>
  </si>
  <si>
    <t>Напольный конвектор Gekon Level H18 L240 W13 RAL9016</t>
  </si>
  <si>
    <t>Напольный конвектор Gekon Level H18 L040 W18 RAL9016</t>
  </si>
  <si>
    <t>Напольный конвектор Gekon Level H18 L050 W18 RAL9016</t>
  </si>
  <si>
    <t>Напольный конвектор Gekon Level H18 L060 W18 RAL9016</t>
  </si>
  <si>
    <t>Напольный конвектор Gekon Level H18 L070 W18 RAL9016</t>
  </si>
  <si>
    <t>Напольный конвектор Gekon Level H18 L080 W18 RAL9016</t>
  </si>
  <si>
    <t>Напольный конвектор Gekon Level H18 L090 W18 RAL9016</t>
  </si>
  <si>
    <t>Напольный конвектор Gekon Level H18 L100 W18 RAL9016</t>
  </si>
  <si>
    <t>Напольный конвектор Gekon Level H18 L110 W18 RAL9016</t>
  </si>
  <si>
    <t>Напольный конвектор Gekon Level H18 L120 W18 RAL9016</t>
  </si>
  <si>
    <t>Напольный конвектор Gekon Level H18 L130 W18 RAL9016</t>
  </si>
  <si>
    <t>Напольный конвектор Gekon Level H18 L140 W18 RAL9016</t>
  </si>
  <si>
    <t>Напольный конвектор Gekon Level H18 L150 W18 RAL9016</t>
  </si>
  <si>
    <t>Напольный конвектор Gekon Level H18 L160 W18 RAL9016</t>
  </si>
  <si>
    <t>Напольный конвектор Gekon Level H18 L170 W18 RAL9016</t>
  </si>
  <si>
    <t>Напольный конвектор Gekon Level H18 L180 W18 RAL9016</t>
  </si>
  <si>
    <t>Напольный конвектор Gekon Level H18 L190 W18 RAL9016</t>
  </si>
  <si>
    <t>Напольный конвектор Gekon Level H18 L200 W18 RAL9016</t>
  </si>
  <si>
    <t>Напольный конвектор Gekon Level H18 L210 W18 RAL9016</t>
  </si>
  <si>
    <t>Напольный конвектор Gekon Level H18 L220 W18 RAL9016</t>
  </si>
  <si>
    <t>Напольный конвектор Gekon Level H18 L230 W18 RAL9016</t>
  </si>
  <si>
    <t>Напольный конвектор Gekon Level H18 L240 W18 RAL9016</t>
  </si>
  <si>
    <t>Напольный конвектор Gekon Level H18 L040 W23 RAL9016</t>
  </si>
  <si>
    <t>Напольный конвектор Gekon Level H18 L050 W23 RAL9016</t>
  </si>
  <si>
    <t>Напольный конвектор Gekon Level H18 L060 W23 RAL9016</t>
  </si>
  <si>
    <t>Напольный конвектор Gekon Level H18 L070 W23 RAL9016</t>
  </si>
  <si>
    <t>Напольный конвектор Gekon Level H18 L080 W23 RAL9016</t>
  </si>
  <si>
    <t>Напольный конвектор Gekon Level H18 L090 W23 RAL9016</t>
  </si>
  <si>
    <t>Напольный конвектор Gekon Level H18 L100 W23 RAL9016</t>
  </si>
  <si>
    <t>Напольный конвектор Gekon Level H18 L110 W23 RAL9016</t>
  </si>
  <si>
    <t>Напольный конвектор Gekon Level H18 L120 W23 RAL9016</t>
  </si>
  <si>
    <t>Напольный конвектор Gekon Level H18 L130 W23 RAL9016</t>
  </si>
  <si>
    <t>Напольный конвектор Gekon Level H18 L140 W23 RAL9016</t>
  </si>
  <si>
    <t>Напольный конвектор Gekon Level H18 L150 W23 RAL9016</t>
  </si>
  <si>
    <t>Напольный конвектор Gekon Level H18 L160 W23 RAL9016</t>
  </si>
  <si>
    <t>Напольный конвектор Gekon Level H18 L170 W23 RAL9016</t>
  </si>
  <si>
    <t>Напольный конвектор Gekon Level H18 L180 W23 RAL9016</t>
  </si>
  <si>
    <t>Напольный конвектор Gekon Level H18 L190 W23 RAL9016</t>
  </si>
  <si>
    <t>Напольный конвектор Gekon Level H18 L200 W23 RAL9016</t>
  </si>
  <si>
    <t>Напольный конвектор Gekon Level H18 L210 W23 RAL9016</t>
  </si>
  <si>
    <t>Напольный конвектор Gekon Level H18 L220 W23 RAL9016</t>
  </si>
  <si>
    <t>Напольный конвектор Gekon Level H18 L230 W23 RAL9016</t>
  </si>
  <si>
    <t>Напольный конвектор Gekon Level H18 L240 W23 RAL9016</t>
  </si>
  <si>
    <t>Напольный конвектор Gekon Level H23 L040 W13 RAL9016</t>
  </si>
  <si>
    <t>Напольный конвектор Gekon Level H23 L050 W13 RAL9016</t>
  </si>
  <si>
    <t>Напольный конвектор Gekon Level H23 L060 W13 RAL9016</t>
  </si>
  <si>
    <t>Напольный конвектор Gekon Level H23 L070 W13 RAL9016</t>
  </si>
  <si>
    <t>Напольный конвектор Gekon Level H23 L080 W13 RAL9016</t>
  </si>
  <si>
    <t>Напольный конвектор Gekon Level H23 L090 W13 RAL9016</t>
  </si>
  <si>
    <t>Напольный конвектор Gekon Level H23 L100 W13 RAL9016</t>
  </si>
  <si>
    <t>Напольный конвектор Gekon Level H23 L110 W13 RAL9016</t>
  </si>
  <si>
    <t>Напольный конвектор Gekon Level H23 L120 W13 RAL9016</t>
  </si>
  <si>
    <t>Напольный конвектор Gekon Level H23 L130 W13 RAL9016</t>
  </si>
  <si>
    <t>Напольный конвектор Gekon Level H23 L140 W13 RAL9016</t>
  </si>
  <si>
    <t>Напольный конвектор Gekon Level H23 L150 W13 RAL9016</t>
  </si>
  <si>
    <t>Напольный конвектор Gekon Level H23 L160 W13 RAL9016</t>
  </si>
  <si>
    <t>Напольный конвектор Gekon Level H23 L170 W13 RAL9016</t>
  </si>
  <si>
    <t>Напольный конвектор Gekon Level H23 L180 W13 RAL9016</t>
  </si>
  <si>
    <t>Напольный конвектор Gekon Level H23 L190 W13 RAL9016</t>
  </si>
  <si>
    <t>Напольный конвектор Gekon Level H23 L200 W13 RAL9016</t>
  </si>
  <si>
    <t>Напольный конвектор Gekon Level H23 L210 W13 RAL9016</t>
  </si>
  <si>
    <t>Напольный конвектор Gekon Level H23 L220 W13 RAL9016</t>
  </si>
  <si>
    <t>Напольный конвектор Gekon Level H23 L230 W13 RAL9016</t>
  </si>
  <si>
    <t>Напольный конвектор Gekon Level H23 L240 W13 RAL9016</t>
  </si>
  <si>
    <t>Напольный конвектор Gekon Level H23 L040 W18 RAL9016</t>
  </si>
  <si>
    <t>Напольный конвектор Gekon Level H23 L050 W18 RAL9016</t>
  </si>
  <si>
    <t>Напольный конвектор Gekon Level H23 L060 W18 RAL9016</t>
  </si>
  <si>
    <t>Напольный конвектор Gekon Level H23 L070 W18 RAL9016</t>
  </si>
  <si>
    <t>Напольный конвектор Gekon Level H23 L080 W18 RAL9016</t>
  </si>
  <si>
    <t>Напольный конвектор Gekon Level H23 L090 W18 RAL9016</t>
  </si>
  <si>
    <t>Напольный конвектор Gekon Level H23 L100 W18 RAL9016</t>
  </si>
  <si>
    <t>Напольный конвектор Gekon Level H23 L110 W18 RAL9016</t>
  </si>
  <si>
    <t>Напольный конвектор Gekon Level H23 L120 W18 RAL9016</t>
  </si>
  <si>
    <t>Напольный конвектор Gekon Level H23 L130 W18 RAL9016</t>
  </si>
  <si>
    <t>Напольный конвектор Gekon Level H23 L140 W18 RAL9016</t>
  </si>
  <si>
    <t>Напольный конвектор Gekon Level H23 L150 W18 RAL9016</t>
  </si>
  <si>
    <t>Напольный конвектор Gekon Level H23 L160 W18 RAL9016</t>
  </si>
  <si>
    <t>Напольный конвектор Gekon Level H23 L170 W18 RAL9016</t>
  </si>
  <si>
    <t>Напольный конвектор Gekon Level H23 L180 W18 RAL9016</t>
  </si>
  <si>
    <t>Напольный конвектор Gekon Level H23 L190 W18 RAL9016</t>
  </si>
  <si>
    <t>Напольный конвектор Gekon Level H23 L200 W18 RAL9016</t>
  </si>
  <si>
    <t>Напольный конвектор Gekon Level H23 L210 W18 RAL9016</t>
  </si>
  <si>
    <t>Напольный конвектор Gekon Level H23 L220 W18 RAL9016</t>
  </si>
  <si>
    <t>Напольный конвектор Gekon Level H23 L230 W18 RAL9016</t>
  </si>
  <si>
    <t>Напольный конвектор Gekon Level H23 L240 W18 RAL9016</t>
  </si>
  <si>
    <t>Напольный конвектор Gekon Level H23 L040 W23 RAL9016</t>
  </si>
  <si>
    <t>Напольный конвектор Gekon Level H23 L050 W23 RAL9016</t>
  </si>
  <si>
    <t>Напольный конвектор Gekon Level H23 L060 W23 RAL9016</t>
  </si>
  <si>
    <t>Напольный конвектор Gekon Level H23 L070 W23 RAL9016</t>
  </si>
  <si>
    <t>Напольный конвектор Gekon Level H23 L080 W23 RAL9016</t>
  </si>
  <si>
    <t>Напольный конвектор Gekon Level H23 L090 W23 RAL9016</t>
  </si>
  <si>
    <t>Напольный конвектор Gekon Level H23 L100 W23 RAL9016</t>
  </si>
  <si>
    <t>Напольный конвектор Gekon Level H23 L110 W23 RAL9016</t>
  </si>
  <si>
    <t>Напольный конвектор Gekon Level H23 L120 W23 RAL9016</t>
  </si>
  <si>
    <t>Напольный конвектор Gekon Level H23 L130 W23 RAL9016</t>
  </si>
  <si>
    <t>Напольный конвектор Gekon Level H23 L140 W23 RAL9016</t>
  </si>
  <si>
    <t>Напольный конвектор Gekon Level H23 L150 W23 RAL9016</t>
  </si>
  <si>
    <t>Напольный конвектор Gekon Level H23 L160 W23 RAL9016</t>
  </si>
  <si>
    <t>Напольный конвектор Gekon Level H23 L170 W23 RAL9016</t>
  </si>
  <si>
    <t>Напольный конвектор Gekon Level H23 L180 W23 RAL9016</t>
  </si>
  <si>
    <t>Напольный конвектор Gekon Level H23 L190 W23 RAL9016</t>
  </si>
  <si>
    <t>Напольный конвектор Gekon Level H23 L200 W23 RAL9016</t>
  </si>
  <si>
    <t>Напольный конвектор Gekon Level H23 L210 W23 RAL9016</t>
  </si>
  <si>
    <t>Напольный конвектор Gekon Level H23 L220 W23 RAL9016</t>
  </si>
  <si>
    <t>Напольный конвектор Gekon Level H23 L230 W23 RAL9016</t>
  </si>
  <si>
    <t>Напольный конвектор Gekon Level H23 L240 W23 RAL9016</t>
  </si>
  <si>
    <t>Напольный конвектор Gekon Level H28 L040 W13 RAL9016</t>
  </si>
  <si>
    <t>Напольный конвектор Gekon Level H28 L050 W13 RAL9016</t>
  </si>
  <si>
    <t>Напольный конвектор Gekon Level H28 L060 W13 RAL9016</t>
  </si>
  <si>
    <t>Напольный конвектор Gekon Level H28 L070 W13 RAL9016</t>
  </si>
  <si>
    <t>Напольный конвектор Gekon Level H28 L080 W13 RAL9016</t>
  </si>
  <si>
    <t>Напольный конвектор Gekon Level H28 L090 W13 RAL9016</t>
  </si>
  <si>
    <t>Напольный конвектор Gekon Level H28 L100 W13 RAL9016</t>
  </si>
  <si>
    <t>Напольный конвектор Gekon Level H28 L110 W13 RAL9016</t>
  </si>
  <si>
    <t>Напольный конвектор Gekon Level H28 L120 W13 RAL9016</t>
  </si>
  <si>
    <t>Напольный конвектор Gekon Level H28 L130 W13 RAL9016</t>
  </si>
  <si>
    <t>Напольный конвектор Gekon Level H28 L140 W13 RAL9016</t>
  </si>
  <si>
    <t>Напольный конвектор Gekon Level H28 L150 W13 RAL9016</t>
  </si>
  <si>
    <t>Напольный конвектор Gekon Level H28 L160 W13 RAL9016</t>
  </si>
  <si>
    <t>Напольный конвектор Gekon Level H28 L170 W13 RAL9016</t>
  </si>
  <si>
    <t>Напольный конвектор Gekon Level H28 L180 W13 RAL9016</t>
  </si>
  <si>
    <t>Напольный конвектор Gekon Level H28 L190 W13 RAL9016</t>
  </si>
  <si>
    <t>Напольный конвектор Gekon Level H28 L200 W13 RAL9016</t>
  </si>
  <si>
    <t>Напольный конвектор Gekon Level H28 L210 W13 RAL9016</t>
  </si>
  <si>
    <t>Напольный конвектор Gekon Level H28 L220 W13 RAL9016</t>
  </si>
  <si>
    <t>Напольный конвектор Gekon Level H28 L230 W13 RAL9016</t>
  </si>
  <si>
    <t>Напольный конвектор Gekon Level H28 L240 W13 RAL9016</t>
  </si>
  <si>
    <t>Напольный конвектор Gekon Level H28 L040 W18 RAL9016</t>
  </si>
  <si>
    <t>Напольный конвектор Gekon Level H28 L050 W18 RAL9016</t>
  </si>
  <si>
    <t>Напольный конвектор Gekon Level H28 L060 W18 RAL9016</t>
  </si>
  <si>
    <t>Напольный конвектор Gekon Level H28 L070 W18 RAL9016</t>
  </si>
  <si>
    <t>Напольный конвектор Gekon Level H28 L080 W18 RAL9016</t>
  </si>
  <si>
    <t>Напольный конвектор Gekon Level H28 L090 W18 RAL9016</t>
  </si>
  <si>
    <t>Напольный конвектор Gekon Level H28 L100 W18 RAL9016</t>
  </si>
  <si>
    <t>Напольный конвектор Gekon Level H28 L110 W18 RAL9016</t>
  </si>
  <si>
    <t>Напольный конвектор Gekon Level H28 L120 W18 RAL9016</t>
  </si>
  <si>
    <t>Напольный конвектор Gekon Level H28 L130 W18 RAL9016</t>
  </si>
  <si>
    <t>Напольный конвектор Gekon Level H28 L140 W18 RAL9016</t>
  </si>
  <si>
    <t>Напольный конвектор Gekon Level H28 L150 W18 RAL9016</t>
  </si>
  <si>
    <t>Напольный конвектор Gekon Level H28 L160 W18 RAL9016</t>
  </si>
  <si>
    <t>Напольный конвектор Gekon Level H28 L170 W18 RAL9016</t>
  </si>
  <si>
    <t>Напольный конвектор Gekon Level H28 L180 W18 RAL9016</t>
  </si>
  <si>
    <t>Напольный конвектор Gekon Level H28 L190 W18 RAL9016</t>
  </si>
  <si>
    <t>Напольный конвектор Gekon Level H28 L200 W18 RAL9016</t>
  </si>
  <si>
    <t>Напольный конвектор Gekon Level H28 L210 W18 RAL9016</t>
  </si>
  <si>
    <t>Напольный конвектор Gekon Level H28 L220 W18 RAL9016</t>
  </si>
  <si>
    <t>Напольный конвектор Gekon Level H28 L230 W18 RAL9016</t>
  </si>
  <si>
    <t>Напольный конвектор Gekon Level H28 L240 W18 RAL9016</t>
  </si>
  <si>
    <t>Напольный конвектор Gekon Level H28 L040 W23 RAL9016</t>
  </si>
  <si>
    <t>Напольный конвектор Gekon Level H28 L050 W23 RAL9016</t>
  </si>
  <si>
    <t>Напольный конвектор Gekon Level H28 L060 W23 RAL9016</t>
  </si>
  <si>
    <t>Напольный конвектор Gekon Level H28 L070 W23 RAL9016</t>
  </si>
  <si>
    <t>Напольный конвектор Gekon Level H28 L080 W23 RAL9016</t>
  </si>
  <si>
    <t>Напольный конвектор Gekon Level H28 L090 W23 RAL9016</t>
  </si>
  <si>
    <t>Напольный конвектор Gekon Level H28 L100 W23 RAL9016</t>
  </si>
  <si>
    <t>Напольный конвектор Gekon Level H28 L110 W23 RAL9016</t>
  </si>
  <si>
    <t>Напольный конвектор Gekon Level H28 L120 W23 RAL9016</t>
  </si>
  <si>
    <t>Напольный конвектор Gekon Level H28 L130 W23 RAL9016</t>
  </si>
  <si>
    <t>Напольный конвектор Gekon Level H28 L140 W23 RAL9016</t>
  </si>
  <si>
    <t>Напольный конвектор Gekon Level H28 L150 W23 RAL9016</t>
  </si>
  <si>
    <t>Напольный конвектор Gekon Level H28 L160 W23 RAL9016</t>
  </si>
  <si>
    <t>Напольный конвектор Gekon Level H28 L170 W23 RAL9016</t>
  </si>
  <si>
    <t>Напольный конвектор Gekon Level H28 L180 W23 RAL9016</t>
  </si>
  <si>
    <t>Напольный конвектор Gekon Level H28 L190 W23 RAL9016</t>
  </si>
  <si>
    <t>Напольный конвектор Gekon Level H28 L200 W23 RAL9016</t>
  </si>
  <si>
    <t>Напольный конвектор Gekon Level H28 L210 W23 RAL9016</t>
  </si>
  <si>
    <t>Напольный конвектор Gekon Level H28 L220 W23 RAL9016</t>
  </si>
  <si>
    <t>Напольный конвектор Gekon Level H28 L230 W23 RAL9016</t>
  </si>
  <si>
    <t>Напольный конвектор Gekon Level H28 L240 W23 RAL9016</t>
  </si>
  <si>
    <t>Напольный конвектор Gekon Level H35 L040 W13 RAL9016</t>
  </si>
  <si>
    <t>Напольный конвектор Gekon Level H35 L050 W13 RAL9016</t>
  </si>
  <si>
    <t>Напольный конвектор Gekon Level H35 L060 W13 RAL9016</t>
  </si>
  <si>
    <t>Напольный конвектор Gekon Level H35 L070 W13 RAL9016</t>
  </si>
  <si>
    <t>Напольный конвектор Gekon Level H35 L080 W13 RAL9016</t>
  </si>
  <si>
    <t>Напольный конвектор Gekon Level H35 L090 W13 RAL9016</t>
  </si>
  <si>
    <t>Напольный конвектор Gekon Level H35 L100 W13 RAL9016</t>
  </si>
  <si>
    <t>Напольный конвектор Gekon Level H35 L110 W13 RAL9016</t>
  </si>
  <si>
    <t>Напольный конвектор Gekon Level H35 L120 W13 RAL9016</t>
  </si>
  <si>
    <t>Напольный конвектор Gekon Level H35 L130 W13 RAL9016</t>
  </si>
  <si>
    <t>Напольный конвектор Gekon Level H35 L140 W13 RAL9016</t>
  </si>
  <si>
    <t>Напольный конвектор Gekon Level H35 L150 W13 RAL9016</t>
  </si>
  <si>
    <t>Напольный конвектор Gekon Level H35 L160 W13 RAL9016</t>
  </si>
  <si>
    <t>Напольный конвектор Gekon Level H35 L170 W13 RAL9016</t>
  </si>
  <si>
    <t>Напольный конвектор Gekon Level H35 L180 W13 RAL9016</t>
  </si>
  <si>
    <t>Напольный конвектор Gekon Level H35 L190 W13 RAL9016</t>
  </si>
  <si>
    <t>Напольный конвектор Gekon Level H35 L200 W13 RAL9016</t>
  </si>
  <si>
    <t>Напольный конвектор Gekon Level H35 L210 W13 RAL9016</t>
  </si>
  <si>
    <t>Напольный конвектор Gekon Level H35 L220 W13 RAL9016</t>
  </si>
  <si>
    <t>Напольный конвектор Gekon Level H35 L230 W13 RAL9016</t>
  </si>
  <si>
    <t>Напольный конвектор Gekon Level H35 L240 W13 RAL9016</t>
  </si>
  <si>
    <t>Напольный конвектор Gekon Level H35 L040 W18 RAL9016</t>
  </si>
  <si>
    <t>Напольный конвектор Gekon Level H35 L050 W18 RAL9016</t>
  </si>
  <si>
    <t>Напольный конвектор Gekon Level H35 L060 W18 RAL9016</t>
  </si>
  <si>
    <t>Напольный конвектор Gekon Level H35 L070 W18 RAL9016</t>
  </si>
  <si>
    <t>Напольный конвектор Gekon Level H35 L080 W18 RAL9016</t>
  </si>
  <si>
    <t>Напольный конвектор Gekon Level H35 L090 W18 RAL9016</t>
  </si>
  <si>
    <t>Напольный конвектор Gekon Level H35 L100 W18 RAL9016</t>
  </si>
  <si>
    <t>Напольный конвектор Gekon Level H35 L110 W18 RAL9016</t>
  </si>
  <si>
    <t>Напольный конвектор Gekon Level H35 L120 W18 RAL9016</t>
  </si>
  <si>
    <t>Напольный конвектор Gekon Level H35 L130 W18 RAL9016</t>
  </si>
  <si>
    <t>Напольный конвектор Gekon Level H35 L140 W18 RAL9016</t>
  </si>
  <si>
    <t>Напольный конвектор Gekon Level H35 L150 W18 RAL9016</t>
  </si>
  <si>
    <t>Напольный конвектор Gekon Level H35 L160 W18 RAL9016</t>
  </si>
  <si>
    <t>Напольный конвектор Gekon Level H35 L170 W18 RAL9016</t>
  </si>
  <si>
    <t>Напольный конвектор Gekon Level H35 L180 W18 RAL9016</t>
  </si>
  <si>
    <t>Напольный конвектор Gekon Level H35 L190 W18 RAL9016</t>
  </si>
  <si>
    <t>Напольный конвектор Gekon Level H35 L200 W18 RAL9016</t>
  </si>
  <si>
    <t>Напольный конвектор Gekon Level H35 L210 W18 RAL9016</t>
  </si>
  <si>
    <t>Напольный конвектор Gekon Level H35 L220 W18 RAL9016</t>
  </si>
  <si>
    <t>Напольный конвектор Gekon Level H35 L230 W18 RAL9016</t>
  </si>
  <si>
    <t>Напольный конвектор Gekon Level H35 L240 W18 RAL9016</t>
  </si>
  <si>
    <t>Напольный конвектор Gekon Level H35 L040 W23 RAL9016</t>
  </si>
  <si>
    <t>Напольный конвектор Gekon Level H35 L050 W23 RAL9016</t>
  </si>
  <si>
    <t>Напольный конвектор Gekon Level H35 L060 W23 RAL9016</t>
  </si>
  <si>
    <t>Напольный конвектор Gekon Level H35 L070 W23 RAL9016</t>
  </si>
  <si>
    <t>Напольный конвектор Gekon Level H35 L080 W23 RAL9016</t>
  </si>
  <si>
    <t>Напольный конвектор Gekon Level H35 L090 W23 RAL9016</t>
  </si>
  <si>
    <t>Напольный конвектор Gekon Level H35 L100 W23 RAL9016</t>
  </si>
  <si>
    <t>Напольный конвектор Gekon Level H35 L110 W23 RAL9016</t>
  </si>
  <si>
    <t>Напольный конвектор Gekon Level H35 L120 W23 RAL9016</t>
  </si>
  <si>
    <t>Напольный конвектор Gekon Level H35 L130 W23 RAL9016</t>
  </si>
  <si>
    <t>Напольный конвектор Gekon Level H35 L140 W23 RAL9016</t>
  </si>
  <si>
    <t>Напольный конвектор Gekon Level H35 L150 W23 RAL9016</t>
  </si>
  <si>
    <t>Напольный конвектор Gekon Level H35 L160 W23 RAL9016</t>
  </si>
  <si>
    <t>Напольный конвектор Gekon Level H35 L170 W23 RAL9016</t>
  </si>
  <si>
    <t>Напольный конвектор Gekon Level H35 L180 W23 RAL9016</t>
  </si>
  <si>
    <t>Напольный конвектор Gekon Level H35 L190 W23 RAL9016</t>
  </si>
  <si>
    <t>Напольный конвектор Gekon Level H35 L200 W23 RAL9016</t>
  </si>
  <si>
    <t>Напольный конвектор Gekon Level H35 L210 W23 RAL9016</t>
  </si>
  <si>
    <t>Напольный конвектор Gekon Level H35 L220 W23 RAL9016</t>
  </si>
  <si>
    <t>Напольный конвектор Gekon Level H35 L230 W23 RAL9016</t>
  </si>
  <si>
    <t>Напольный конвектор Gekon Level H35 L240 W23 RAL9016</t>
  </si>
  <si>
    <t>Декоративная накладка для ножки Gekon Level FS.18</t>
  </si>
  <si>
    <t>Декоративная накладка для ножки Gekon Level FS.13</t>
  </si>
  <si>
    <t>Декоративная накладка для ножки Gekon Level FM.23</t>
  </si>
  <si>
    <t>Декоративная накладка для ножки Gekon Level FM.18</t>
  </si>
  <si>
    <t>Декоративная накладка для ножки Gekon Level FM.13</t>
  </si>
  <si>
    <t>Декоративная накладка для ножки Gekon Level FL.23</t>
  </si>
  <si>
    <t>Декоративная накладка для ножки Gekon Level FL.18</t>
  </si>
  <si>
    <t>Декоративная накладка для ножки Gekon Level FL.13</t>
  </si>
  <si>
    <t>Декоративная накладка для ножки Gekon Level FS.23</t>
  </si>
  <si>
    <t>Высота накладки ( = высота ножки), см</t>
  </si>
  <si>
    <t>Ширина прибора</t>
  </si>
  <si>
    <t>Необходимое кол-во на 1 прибор:</t>
  </si>
  <si>
    <t>- длина прибора до 170 см включительно - 2 шт;</t>
  </si>
  <si>
    <t>- длина прибора от 180 см и более - 3 шт;</t>
  </si>
  <si>
    <t>2. На обратной линии рекомендуется устанавливать прямой запорный клапан, например:</t>
  </si>
  <si>
    <t>3. Термостатическая головка</t>
  </si>
  <si>
    <t>Отверстие выбирается в зависимости от соосности клапана.</t>
  </si>
  <si>
    <t>Обращаем ваше внимание, что торец конвектора имеет двойную перфорацию под термоголовку.</t>
  </si>
  <si>
    <t>Пример артикула</t>
  </si>
  <si>
    <t>COV.GL.FS.13/RALxxxx</t>
  </si>
  <si>
    <t>COV.GL.FS.18/RALxxxx</t>
  </si>
  <si>
    <t>COV.GL.FS.23/RALxxxx</t>
  </si>
  <si>
    <t>COV.GL.FM.13/RALxxxx</t>
  </si>
  <si>
    <t>COV.GL.FM.18/RALxxxx</t>
  </si>
  <si>
    <t>COV.GL.FM.23/RALxxxx</t>
  </si>
  <si>
    <t>COV.GL.FL.13/RALxxxx</t>
  </si>
  <si>
    <t>COV.GL.FL.18/RALxxxx</t>
  </si>
  <si>
    <t>COV.GL.FL.23/RALxxxx</t>
  </si>
  <si>
    <r>
      <t xml:space="preserve">1. На подающей линии рекомендуется устанавливать короткий осевой термостатический клапан с </t>
    </r>
    <r>
      <rPr>
        <b/>
        <sz val="14"/>
        <color rgb="FFFF0000"/>
        <rFont val="Calibri"/>
        <family val="2"/>
        <charset val="204"/>
        <scheme val="minor"/>
      </rPr>
      <t>наружной резьбой</t>
    </r>
  </si>
  <si>
    <t>В, см</t>
  </si>
  <si>
    <t>Д, см</t>
  </si>
  <si>
    <t>Г, см</t>
  </si>
  <si>
    <t>Розничная стоимость</t>
  </si>
  <si>
    <t>Приборы стандартного белого цвета RAL9016, полуматовое исполнение</t>
  </si>
  <si>
    <t>Приборы, окрашенные в другие цвета палитры RAL</t>
  </si>
  <si>
    <t>FSC - ножки, высотой 7 см</t>
  </si>
  <si>
    <t>FMC - ножки высотой 10 см</t>
  </si>
  <si>
    <t>FLC - ножки высотой 15 см</t>
  </si>
  <si>
    <t>FSO - ножки, высотой 7 см</t>
  </si>
  <si>
    <t>FMO - ножки высотой 10 см</t>
  </si>
  <si>
    <t>FLO - ножки высотой 15 см</t>
  </si>
  <si>
    <t>Ножки FSC
(7 см)</t>
  </si>
  <si>
    <t>Ножки FSO
(7 см)</t>
  </si>
  <si>
    <t>Ножки FMO
(10 см)</t>
  </si>
  <si>
    <t>Ножки FLO
(15 см)</t>
  </si>
  <si>
    <t>Ножки FMC
(10 см)</t>
  </si>
  <si>
    <t>Ножки FLC
(15 см)</t>
  </si>
  <si>
    <t>Розница, руб/шт.
(цвет RAL9016)</t>
  </si>
  <si>
    <t>Розница, руб/шт.
(другие цвета)</t>
  </si>
  <si>
    <t>GLUW0.01304008/1HE/RAL9016</t>
  </si>
  <si>
    <t>GLUW0.01305008/1HE/RAL9016</t>
  </si>
  <si>
    <t>GLUW0.01306008/1HE/RAL9016</t>
  </si>
  <si>
    <t>GLUW0.01307008/1HE/RAL9016</t>
  </si>
  <si>
    <t>GLUW0.01308008/1HE/RAL9016</t>
  </si>
  <si>
    <t>GLUW0.01309008/1HE/RAL9016</t>
  </si>
  <si>
    <t>GLUW0.01310008/1HE/RAL9016</t>
  </si>
  <si>
    <t>GLUW0.01311008/1HE/RAL9016</t>
  </si>
  <si>
    <t>GLUW0.01312008/1HE/RAL9016</t>
  </si>
  <si>
    <t>GLUW0.01313008/1HE/RAL9016</t>
  </si>
  <si>
    <t>GLUW0.01314008/1HE/RAL9016</t>
  </si>
  <si>
    <t>GLUW0.01315008/1HE/RAL9016</t>
  </si>
  <si>
    <t>GLUW0.01316008/1HE/RAL9016</t>
  </si>
  <si>
    <t>GLUW0.01317008/1HE/RAL9016</t>
  </si>
  <si>
    <t>GLUW0.01318008/1HE/RAL9016</t>
  </si>
  <si>
    <t>GLUW0.01319008/1HE/RAL9016</t>
  </si>
  <si>
    <t>GLUW0.01320008/1HE/RAL9016</t>
  </si>
  <si>
    <t>GLUW0.01321008/1HE/RAL9016</t>
  </si>
  <si>
    <t>GLUW0.01322008/1HE/RAL9016</t>
  </si>
  <si>
    <t>GLUW0.01323008/1HE/RAL9016</t>
  </si>
  <si>
    <t>GLUW0.01324008/1HE/RAL9016</t>
  </si>
  <si>
    <t>GLUW0.01304013/1HE/RAL9016</t>
  </si>
  <si>
    <t>GLUW0.01305013/1HE/RAL9016</t>
  </si>
  <si>
    <t>GLUW0.01306013/1HE/RAL9016</t>
  </si>
  <si>
    <t>GLUW0.01307013/1HE/RAL9016</t>
  </si>
  <si>
    <t>GLUW0.01308013/1HE/RAL9016</t>
  </si>
  <si>
    <t>GLUW0.01309013/1HE/RAL9016</t>
  </si>
  <si>
    <t>GLUW0.01310013/1HE/RAL9016</t>
  </si>
  <si>
    <t>GLUW0.01311013/1HE/RAL9016</t>
  </si>
  <si>
    <t>GLUW0.01312013/1HE/RAL9016</t>
  </si>
  <si>
    <t>GLUW0.01313013/1HE/RAL9016</t>
  </si>
  <si>
    <t>GLUW0.01314013/1HE/RAL9016</t>
  </si>
  <si>
    <t>GLUW0.01315013/1HE/RAL9016</t>
  </si>
  <si>
    <t>GLUW0.01316013/1HE/RAL9016</t>
  </si>
  <si>
    <t>GLUW0.01317013/1HE/RAL9016</t>
  </si>
  <si>
    <t>GLUW0.01318013/1HE/RAL9016</t>
  </si>
  <si>
    <t>GLUW0.01319013/1HE/RAL9016</t>
  </si>
  <si>
    <t>GLUW0.01320013/1HE/RAL9016</t>
  </si>
  <si>
    <t>GLUW0.01321013/1HE/RAL9016</t>
  </si>
  <si>
    <t>GLUW0.01322013/1HE/RAL9016</t>
  </si>
  <si>
    <t>GLUW0.01323013/1HE/RAL9016</t>
  </si>
  <si>
    <t>GLUW0.01324013/1HE/RAL9016</t>
  </si>
  <si>
    <t>GLUW0.01304018/1HE/RAL9016</t>
  </si>
  <si>
    <t>GLUW0.01305018/1HE/RAL9016</t>
  </si>
  <si>
    <t>GLUW0.01306018/1HE/RAL9016</t>
  </si>
  <si>
    <t>GLUW0.01307018/1HE/RAL9016</t>
  </si>
  <si>
    <t>GLUW0.01308018/1HE/RAL9016</t>
  </si>
  <si>
    <t>GLUW0.01309018/1HE/RAL9016</t>
  </si>
  <si>
    <t>GLUW0.01310018/1HE/RAL9016</t>
  </si>
  <si>
    <t>GLUW0.01311018/1HE/RAL9016</t>
  </si>
  <si>
    <t>GLUW0.01312018/1HE/RAL9016</t>
  </si>
  <si>
    <t>GLUW0.01313018/1HE/RAL9016</t>
  </si>
  <si>
    <t>GLUW0.01314018/1HE/RAL9016</t>
  </si>
  <si>
    <t>GLUW0.01315018/1HE/RAL9016</t>
  </si>
  <si>
    <t>GLUW0.01316018/1HE/RAL9016</t>
  </si>
  <si>
    <t>GLUW0.01317018/1HE/RAL9016</t>
  </si>
  <si>
    <t>GLUW0.01318018/1HE/RAL9016</t>
  </si>
  <si>
    <t>GLUW0.01319018/1HE/RAL9016</t>
  </si>
  <si>
    <t>GLUW0.01320018/1HE/RAL9016</t>
  </si>
  <si>
    <t>GLUW0.01321018/1HE/RAL9016</t>
  </si>
  <si>
    <t>GLUW0.01322018/1HE/RAL9016</t>
  </si>
  <si>
    <t>GLUW0.01323018/1HE/RAL9016</t>
  </si>
  <si>
    <t>GLUW0.01324018/1HE/RAL9016</t>
  </si>
  <si>
    <t>GLUW0.01304023/1HE/RAL9016</t>
  </si>
  <si>
    <t>GLUW0.01305023/1HE/RAL9016</t>
  </si>
  <si>
    <t>GLUW0.01306023/1HE/RAL9016</t>
  </si>
  <si>
    <t>GLUW0.01307023/1HE/RAL9016</t>
  </si>
  <si>
    <t>GLUW0.01308023/1HE/RAL9016</t>
  </si>
  <si>
    <t>GLUW0.01309023/1HE/RAL9016</t>
  </si>
  <si>
    <t>GLUW0.01310023/1HE/RAL9016</t>
  </si>
  <si>
    <t>GLUW0.01311023/1HE/RAL9016</t>
  </si>
  <si>
    <t>GLUW0.01312023/1HE/RAL9016</t>
  </si>
  <si>
    <t>GLUW0.01313023/1HE/RAL9016</t>
  </si>
  <si>
    <t>GLUW0.01314023/1HE/RAL9016</t>
  </si>
  <si>
    <t>GLUW0.01315023/1HE/RAL9016</t>
  </si>
  <si>
    <t>GLUW0.01316023/1HE/RAL9016</t>
  </si>
  <si>
    <t>GLUW0.01317023/1HE/RAL9016</t>
  </si>
  <si>
    <t>GLUW0.01318023/1HE/RAL9016</t>
  </si>
  <si>
    <t>GLUW0.01319023/1HE/RAL9016</t>
  </si>
  <si>
    <t>GLUW0.01320023/1HE/RAL9016</t>
  </si>
  <si>
    <t>GLUW0.01321023/1HE/RAL9016</t>
  </si>
  <si>
    <t>GLUW0.01322023/1HE/RAL9016</t>
  </si>
  <si>
    <t>GLUW0.01323023/1HE/RAL9016</t>
  </si>
  <si>
    <t>GLUW0.01324023/1HE/RAL9016</t>
  </si>
  <si>
    <t>GLUW0.02004008/1HE/RAL9016</t>
  </si>
  <si>
    <t>GLUW0.02005008/1HE/RAL9016</t>
  </si>
  <si>
    <t>GLUW0.02006008/1HE/RAL9016</t>
  </si>
  <si>
    <t>GLUW0.02007008/1HE/RAL9016</t>
  </si>
  <si>
    <t>GLUW0.02008008/1HE/RAL9016</t>
  </si>
  <si>
    <t>GLUW0.02009008/1HE/RAL9016</t>
  </si>
  <si>
    <t>GLUW0.02010008/1HE/RAL9016</t>
  </si>
  <si>
    <t>GLUW0.02011008/1HE/RAL9016</t>
  </si>
  <si>
    <t>GLUW0.02012008/1HE/RAL9016</t>
  </si>
  <si>
    <t>GLUW0.02013008/1HE/RAL9016</t>
  </si>
  <si>
    <t>GLUW0.02014008/1HE/RAL9016</t>
  </si>
  <si>
    <t>GLUW0.02015008/1HE/RAL9016</t>
  </si>
  <si>
    <t>GLUW0.02016008/1HE/RAL9016</t>
  </si>
  <si>
    <t>GLUW0.02017008/1HE/RAL9016</t>
  </si>
  <si>
    <t>GLUW0.02018008/1HE/RAL9016</t>
  </si>
  <si>
    <t>GLUW0.02019008/1HE/RAL9016</t>
  </si>
  <si>
    <t>GLUW0.02020008/1HE/RAL9016</t>
  </si>
  <si>
    <t>GLUW0.02021008/1HE/RAL9016</t>
  </si>
  <si>
    <t>GLUW0.02022008/1HE/RAL9016</t>
  </si>
  <si>
    <t>GLUW0.02023008/1HE/RAL9016</t>
  </si>
  <si>
    <t>GLUW0.02024008/1HE/RAL9016</t>
  </si>
  <si>
    <t>GLUW0.02004013/1HE/RAL9016</t>
  </si>
  <si>
    <t>GLUW0.02005013/1HE/RAL9016</t>
  </si>
  <si>
    <t>GLUW0.02006013/1HE/RAL9016</t>
  </si>
  <si>
    <t>GLUW0.02007013/1HE/RAL9016</t>
  </si>
  <si>
    <t>GLUW0.02008013/1HE/RAL9016</t>
  </si>
  <si>
    <t>GLUW0.02009013/1HE/RAL9016</t>
  </si>
  <si>
    <t>GLUW0.02010013/1HE/RAL9016</t>
  </si>
  <si>
    <t>GLUW0.02011013/1HE/RAL9016</t>
  </si>
  <si>
    <t>GLUW0.02012013/1HE/RAL9016</t>
  </si>
  <si>
    <t>GLUW0.02013013/1HE/RAL9016</t>
  </si>
  <si>
    <t>GLUW0.02014013/1HE/RAL9016</t>
  </si>
  <si>
    <t>GLUW0.02015013/1HE/RAL9016</t>
  </si>
  <si>
    <t>GLUW0.02016013/1HE/RAL9016</t>
  </si>
  <si>
    <t>GLUW0.02017013/1HE/RAL9016</t>
  </si>
  <si>
    <t>GLUW0.02018013/1HE/RAL9016</t>
  </si>
  <si>
    <t>GLUW0.02019013/1HE/RAL9016</t>
  </si>
  <si>
    <t>GLUW0.02020013/1HE/RAL9016</t>
  </si>
  <si>
    <t>GLUW0.02021013/1HE/RAL9016</t>
  </si>
  <si>
    <t>GLUW0.02022013/1HE/RAL9016</t>
  </si>
  <si>
    <t>GLUW0.02023013/1HE/RAL9016</t>
  </si>
  <si>
    <t>GLUW0.02024013/1HE/RAL9016</t>
  </si>
  <si>
    <t>GLUW0.02004018/1HE/RAL9016</t>
  </si>
  <si>
    <t>GLUW0.02005018/1HE/RAL9016</t>
  </si>
  <si>
    <t>GLUW0.02006018/1HE/RAL9016</t>
  </si>
  <si>
    <t>GLUW0.02007018/1HE/RAL9016</t>
  </si>
  <si>
    <t>GLUW0.02008018/1HE/RAL9016</t>
  </si>
  <si>
    <t>GLUW0.02009018/1HE/RAL9016</t>
  </si>
  <si>
    <t>GLUW0.02010018/1HE/RAL9016</t>
  </si>
  <si>
    <t>GLUW0.02011018/1HE/RAL9016</t>
  </si>
  <si>
    <t>GLUW0.02012018/1HE/RAL9016</t>
  </si>
  <si>
    <t>GLUW0.02013018/1HE/RAL9016</t>
  </si>
  <si>
    <t>GLUW0.02014018/1HE/RAL9016</t>
  </si>
  <si>
    <t>GLUW0.02015018/1HE/RAL9016</t>
  </si>
  <si>
    <t>GLUW0.02016018/1HE/RAL9016</t>
  </si>
  <si>
    <t>GLUW0.02017018/1HE/RAL9016</t>
  </si>
  <si>
    <t>GLUW0.02018018/1HE/RAL9016</t>
  </si>
  <si>
    <t>GLUW0.02019018/1HE/RAL9016</t>
  </si>
  <si>
    <t>GLUW0.02020018/1HE/RAL9016</t>
  </si>
  <si>
    <t>GLUW0.02021018/1HE/RAL9016</t>
  </si>
  <si>
    <t>GLUW0.02022018/1HE/RAL9016</t>
  </si>
  <si>
    <t>GLUW0.02023018/1HE/RAL9016</t>
  </si>
  <si>
    <t>GLUW0.02024018/1HE/RAL9016</t>
  </si>
  <si>
    <t>GLUW0.02004023/1HE/RAL9016</t>
  </si>
  <si>
    <t>GLUW0.02005023/1HE/RAL9016</t>
  </si>
  <si>
    <t>GLUW0.02006023/1HE/RAL9016</t>
  </si>
  <si>
    <t>GLUW0.02007023/1HE/RAL9016</t>
  </si>
  <si>
    <t>GLUW0.02008023/1HE/RAL9016</t>
  </si>
  <si>
    <t>GLUW0.02009023/1HE/RAL9016</t>
  </si>
  <si>
    <t>GLUW0.02010023/1HE/RAL9016</t>
  </si>
  <si>
    <t>GLUW0.02011023/1HE/RAL9016</t>
  </si>
  <si>
    <t>GLUW0.02012023/1HE/RAL9016</t>
  </si>
  <si>
    <t>GLUW0.02013023/1HE/RAL9016</t>
  </si>
  <si>
    <t>GLUW0.02014023/1HE/RAL9016</t>
  </si>
  <si>
    <t>GLUW0.02015023/1HE/RAL9016</t>
  </si>
  <si>
    <t>GLUW0.02016023/1HE/RAL9016</t>
  </si>
  <si>
    <t>GLUW0.02017023/1HE/RAL9016</t>
  </si>
  <si>
    <t>GLUW0.02018023/1HE/RAL9016</t>
  </si>
  <si>
    <t>GLUW0.02019023/1HE/RAL9016</t>
  </si>
  <si>
    <t>GLUW0.02020023/1HE/RAL9016</t>
  </si>
  <si>
    <t>GLUW0.02021023/1HE/RAL9016</t>
  </si>
  <si>
    <t>GLUW0.02022023/1HE/RAL9016</t>
  </si>
  <si>
    <t>GLUW0.02023023/1HE/RAL9016</t>
  </si>
  <si>
    <t>GLUW0.02024023/1HE/RAL9016</t>
  </si>
  <si>
    <t>GLUW0.03004008/1HE/RAL9016</t>
  </si>
  <si>
    <t>GLUW0.03005008/1HE/RAL9016</t>
  </si>
  <si>
    <t>GLUW0.03006008/1HE/RAL9016</t>
  </si>
  <si>
    <t>GLUW0.03007008/1HE/RAL9016</t>
  </si>
  <si>
    <t>GLUW0.03008008/1HE/RAL9016</t>
  </si>
  <si>
    <t>GLUW0.03009008/1HE/RAL9016</t>
  </si>
  <si>
    <t>GLUW0.03010008/1HE/RAL9016</t>
  </si>
  <si>
    <t>GLUW0.03011008/1HE/RAL9016</t>
  </si>
  <si>
    <t>GLUW0.03012008/1HE/RAL9016</t>
  </si>
  <si>
    <t>GLUW0.03013008/1HE/RAL9016</t>
  </si>
  <si>
    <t>GLUW0.03014008/1HE/RAL9016</t>
  </si>
  <si>
    <t>GLUW0.03015008/1HE/RAL9016</t>
  </si>
  <si>
    <t>GLUW0.03016008/1HE/RAL9016</t>
  </si>
  <si>
    <t>GLUW0.03017008/1HE/RAL9016</t>
  </si>
  <si>
    <t>GLUW0.03018008/1HE/RAL9016</t>
  </si>
  <si>
    <t>GLUW0.03019008/1HE/RAL9016</t>
  </si>
  <si>
    <t>GLUW0.03020008/1HE/RAL9016</t>
  </si>
  <si>
    <t>GLUW0.03021008/1HE/RAL9016</t>
  </si>
  <si>
    <t>GLUW0.03022008/1HE/RAL9016</t>
  </si>
  <si>
    <t>GLUW0.03023008/1HE/RAL9016</t>
  </si>
  <si>
    <t>GLUW0.03024008/1HE/RAL9016</t>
  </si>
  <si>
    <t>GLUW0.03004013/1HE/RAL9016</t>
  </si>
  <si>
    <t>GLUW0.03005013/1HE/RAL9016</t>
  </si>
  <si>
    <t>GLUW0.03006013/1HE/RAL9016</t>
  </si>
  <si>
    <t>GLUW0.03007013/1HE/RAL9016</t>
  </si>
  <si>
    <t>GLUW0.03008013/1HE/RAL9016</t>
  </si>
  <si>
    <t>GLUW0.03009013/1HE/RAL9016</t>
  </si>
  <si>
    <t>GLUW0.03010013/1HE/RAL9016</t>
  </si>
  <si>
    <t>GLUW0.03011013/1HE/RAL9016</t>
  </si>
  <si>
    <t>GLUW0.03012013/1HE/RAL9016</t>
  </si>
  <si>
    <t>GLUW0.03013013/1HE/RAL9016</t>
  </si>
  <si>
    <t>GLUW0.03014013/1HE/RAL9016</t>
  </si>
  <si>
    <t>GLUW0.03015013/1HE/RAL9016</t>
  </si>
  <si>
    <t>GLUW0.03016013/1HE/RAL9016</t>
  </si>
  <si>
    <t>GLUW0.03017013/1HE/RAL9016</t>
  </si>
  <si>
    <t>GLUW0.03018013/1HE/RAL9016</t>
  </si>
  <si>
    <t>GLUW0.03019013/1HE/RAL9016</t>
  </si>
  <si>
    <t>GLUW0.03020013/1HE/RAL9016</t>
  </si>
  <si>
    <t>GLUW0.03021013/1HE/RAL9016</t>
  </si>
  <si>
    <t>GLUW0.03022013/1HE/RAL9016</t>
  </si>
  <si>
    <t>GLUW0.03023013/1HE/RAL9016</t>
  </si>
  <si>
    <t>GLUW0.03024013/1HE/RAL9016</t>
  </si>
  <si>
    <t>GLUW0.03004018/1HE/RAL9016</t>
  </si>
  <si>
    <t>GLUW0.03005018/1HE/RAL9016</t>
  </si>
  <si>
    <t>GLUW0.03006018/1HE/RAL9016</t>
  </si>
  <si>
    <t>GLUW0.03007018/1HE/RAL9016</t>
  </si>
  <si>
    <t>GLUW0.03008018/1HE/RAL9016</t>
  </si>
  <si>
    <t>GLUW0.03009018/1HE/RAL9016</t>
  </si>
  <si>
    <t>GLUW0.03010018/1HE/RAL9016</t>
  </si>
  <si>
    <t>GLUW0.03011018/1HE/RAL9016</t>
  </si>
  <si>
    <t>GLUW0.03012018/1HE/RAL9016</t>
  </si>
  <si>
    <t>GLUW0.03013018/1HE/RAL9016</t>
  </si>
  <si>
    <t>GLUW0.03014018/1HE/RAL9016</t>
  </si>
  <si>
    <t>GLUW0.03015018/1HE/RAL9016</t>
  </si>
  <si>
    <t>GLUW0.03016018/1HE/RAL9016</t>
  </si>
  <si>
    <t>GLUW0.03017018/1HE/RAL9016</t>
  </si>
  <si>
    <t>GLUW0.03018018/1HE/RAL9016</t>
  </si>
  <si>
    <t>GLUW0.03019018/1HE/RAL9016</t>
  </si>
  <si>
    <t>GLUW0.03020018/1HE/RAL9016</t>
  </si>
  <si>
    <t>GLUW0.03021018/1HE/RAL9016</t>
  </si>
  <si>
    <t>GLUW0.03022018/1HE/RAL9016</t>
  </si>
  <si>
    <t>GLUW0.03023018/1HE/RAL9016</t>
  </si>
  <si>
    <t>GLUW0.03024018/1HE/RAL9016</t>
  </si>
  <si>
    <t>GLUW0.03004023/1HE/RAL9016</t>
  </si>
  <si>
    <t>GLUW0.03005023/1HE/RAL9016</t>
  </si>
  <si>
    <t>GLUW0.03006023/1HE/RAL9016</t>
  </si>
  <si>
    <t>GLUW0.03007023/1HE/RAL9016</t>
  </si>
  <si>
    <t>GLUW0.03008023/1HE/RAL9016</t>
  </si>
  <si>
    <t>GLUW0.03009023/1HE/RAL9016</t>
  </si>
  <si>
    <t>GLUW0.03010023/1HE/RAL9016</t>
  </si>
  <si>
    <t>GLUW0.03011023/1HE/RAL9016</t>
  </si>
  <si>
    <t>GLUW0.03012023/1HE/RAL9016</t>
  </si>
  <si>
    <t>GLUW0.03013023/1HE/RAL9016</t>
  </si>
  <si>
    <t>GLUW0.03014023/1HE/RAL9016</t>
  </si>
  <si>
    <t>GLUW0.03015023/1HE/RAL9016</t>
  </si>
  <si>
    <t>GLUW0.03016023/1HE/RAL9016</t>
  </si>
  <si>
    <t>GLUW0.03017023/1HE/RAL9016</t>
  </si>
  <si>
    <t>GLUW0.03018023/1HE/RAL9016</t>
  </si>
  <si>
    <t>GLUW0.03019023/1HE/RAL9016</t>
  </si>
  <si>
    <t>GLUW0.03020023/1HE/RAL9016</t>
  </si>
  <si>
    <t>GLUW0.03021023/1HE/RAL9016</t>
  </si>
  <si>
    <t>GLUW0.03022023/1HE/RAL9016</t>
  </si>
  <si>
    <t>GLUW0.03023023/1HE/RAL9016</t>
  </si>
  <si>
    <t>GLUW0.03024023/1HE/RAL9016</t>
  </si>
  <si>
    <t>GLUW0.04004008/1HE/RAL9016</t>
  </si>
  <si>
    <t>GLUW0.04005008/1HE/RAL9016</t>
  </si>
  <si>
    <t>GLUW0.04006008/1HE/RAL9016</t>
  </si>
  <si>
    <t>GLUW0.04007008/1HE/RAL9016</t>
  </si>
  <si>
    <t>GLUW0.04008008/1HE/RAL9016</t>
  </si>
  <si>
    <t>GLUW0.04009008/1HE/RAL9016</t>
  </si>
  <si>
    <t>GLUW0.04010008/1HE/RAL9016</t>
  </si>
  <si>
    <t>GLUW0.04011008/1HE/RAL9016</t>
  </si>
  <si>
    <t>GLUW0.04012008/1HE/RAL9016</t>
  </si>
  <si>
    <t>GLUW0.04013008/1HE/RAL9016</t>
  </si>
  <si>
    <t>GLUW0.04014008/1HE/RAL9016</t>
  </si>
  <si>
    <t>GLUW0.04015008/1HE/RAL9016</t>
  </si>
  <si>
    <t>GLUW0.04016008/1HE/RAL9016</t>
  </si>
  <si>
    <t>GLUW0.04017008/1HE/RAL9016</t>
  </si>
  <si>
    <t>GLUW0.04018008/1HE/RAL9016</t>
  </si>
  <si>
    <t>GLUW0.04019008/1HE/RAL9016</t>
  </si>
  <si>
    <t>GLUW0.04020008/1HE/RAL9016</t>
  </si>
  <si>
    <t>GLUW0.04021008/1HE/RAL9016</t>
  </si>
  <si>
    <t>GLUW0.04022008/1HE/RAL9016</t>
  </si>
  <si>
    <t>GLUW0.04023008/1HE/RAL9016</t>
  </si>
  <si>
    <t>GLUW0.04024008/1HE/RAL9016</t>
  </si>
  <si>
    <t>GLUW0.04004013/1HE/RAL9016</t>
  </si>
  <si>
    <t>GLUW0.04005013/1HE/RAL9016</t>
  </si>
  <si>
    <t>GLUW0.04006013/1HE/RAL9016</t>
  </si>
  <si>
    <t>GLUW0.04007013/1HE/RAL9016</t>
  </si>
  <si>
    <t>GLUW0.04008013/1HE/RAL9016</t>
  </si>
  <si>
    <t>GLUW0.04009013/1HE/RAL9016</t>
  </si>
  <si>
    <t>GLUW0.04010013/1HE/RAL9016</t>
  </si>
  <si>
    <t>GLUW0.04011013/1HE/RAL9016</t>
  </si>
  <si>
    <t>GLUW0.04012013/1HE/RAL9016</t>
  </si>
  <si>
    <t>GLUW0.04013013/1HE/RAL9016</t>
  </si>
  <si>
    <t>GLUW0.04014013/1HE/RAL9016</t>
  </si>
  <si>
    <t>GLUW0.04015013/1HE/RAL9016</t>
  </si>
  <si>
    <t>GLUW0.04016013/1HE/RAL9016</t>
  </si>
  <si>
    <t>GLUW0.04017013/1HE/RAL9016</t>
  </si>
  <si>
    <t>GLUW0.04018013/1HE/RAL9016</t>
  </si>
  <si>
    <t>GLUW0.04019013/1HE/RAL9016</t>
  </si>
  <si>
    <t>GLUW0.04020013/1HE/RAL9016</t>
  </si>
  <si>
    <t>GLUW0.04021013/1HE/RAL9016</t>
  </si>
  <si>
    <t>GLUW0.04022013/1HE/RAL9016</t>
  </si>
  <si>
    <t>GLUW0.04023013/1HE/RAL9016</t>
  </si>
  <si>
    <t>GLUW0.04024013/1HE/RAL9016</t>
  </si>
  <si>
    <t>GLUW0.04004018/1HE/RAL9016</t>
  </si>
  <si>
    <t>GLUW0.04005018/1HE/RAL9016</t>
  </si>
  <si>
    <t>GLUW0.04006018/1HE/RAL9016</t>
  </si>
  <si>
    <t>GLUW0.04007018/1HE/RAL9016</t>
  </si>
  <si>
    <t>GLUW0.04008018/1HE/RAL9016</t>
  </si>
  <si>
    <t>GLUW0.04009018/1HE/RAL9016</t>
  </si>
  <si>
    <t>GLUW0.04010018/1HE/RAL9016</t>
  </si>
  <si>
    <t>GLUW0.04011018/1HE/RAL9016</t>
  </si>
  <si>
    <t>GLUW0.04012018/1HE/RAL9016</t>
  </si>
  <si>
    <t>GLUW0.04013018/1HE/RAL9016</t>
  </si>
  <si>
    <t>GLUW0.04014018/1HE/RAL9016</t>
  </si>
  <si>
    <t>GLUW0.04015018/1HE/RAL9016</t>
  </si>
  <si>
    <t>GLUW0.04016018/1HE/RAL9016</t>
  </si>
  <si>
    <t>GLUW0.04017018/1HE/RAL9016</t>
  </si>
  <si>
    <t>GLUW0.04018018/1HE/RAL9016</t>
  </si>
  <si>
    <t>GLUW0.04019018/1HE/RAL9016</t>
  </si>
  <si>
    <t>GLUW0.04020018/1HE/RAL9016</t>
  </si>
  <si>
    <t>GLUW0.04021018/1HE/RAL9016</t>
  </si>
  <si>
    <t>GLUW0.04022018/1HE/RAL9016</t>
  </si>
  <si>
    <t>GLUW0.04023018/1HE/RAL9016</t>
  </si>
  <si>
    <t>GLUW0.04024018/1HE/RAL9016</t>
  </si>
  <si>
    <t>GLUW0.04004023/1HE/RAL9016</t>
  </si>
  <si>
    <t>GLUW0.04005023/1HE/RAL9016</t>
  </si>
  <si>
    <t>GLUW0.04006023/1HE/RAL9016</t>
  </si>
  <si>
    <t>GLUW0.04007023/1HE/RAL9016</t>
  </si>
  <si>
    <t>GLUW0.04008023/1HE/RAL9016</t>
  </si>
  <si>
    <t>GLUW0.04009023/1HE/RAL9016</t>
  </si>
  <si>
    <t>GLUW0.04010023/1HE/RAL9016</t>
  </si>
  <si>
    <t>GLUW0.04011023/1HE/RAL9016</t>
  </si>
  <si>
    <t>GLUW0.04012023/1HE/RAL9016</t>
  </si>
  <si>
    <t>GLUW0.04013023/1HE/RAL9016</t>
  </si>
  <si>
    <t>GLUW0.04014023/1HE/RAL9016</t>
  </si>
  <si>
    <t>GLUW0.04015023/1HE/RAL9016</t>
  </si>
  <si>
    <t>GLUW0.04016023/1HE/RAL9016</t>
  </si>
  <si>
    <t>GLUW0.04017023/1HE/RAL9016</t>
  </si>
  <si>
    <t>GLUW0.04018023/1HE/RAL9016</t>
  </si>
  <si>
    <t>GLUW0.04019023/1HE/RAL9016</t>
  </si>
  <si>
    <t>GLUW0.04020023/1HE/RAL9016</t>
  </si>
  <si>
    <t>GLUW0.04021023/1HE/RAL9016</t>
  </si>
  <si>
    <t>GLUW0.04022023/1HE/RAL9016</t>
  </si>
  <si>
    <t>GLUW0.04023023/1HE/RAL9016</t>
  </si>
  <si>
    <t>GLUW0.04024023/1HE/RAL9016</t>
  </si>
  <si>
    <t>GLUW0.05004008/1HE/RAL9016</t>
  </si>
  <si>
    <t>GLUW0.05005008/1HE/RAL9016</t>
  </si>
  <si>
    <t>GLUW0.05006008/1HE/RAL9016</t>
  </si>
  <si>
    <t>GLUW0.05007008/1HE/RAL9016</t>
  </si>
  <si>
    <t>GLUW0.05008008/1HE/RAL9016</t>
  </si>
  <si>
    <t>GLUW0.05009008/1HE/RAL9016</t>
  </si>
  <si>
    <t>GLUW0.05010008/1HE/RAL9016</t>
  </si>
  <si>
    <t>GLUW0.05011008/1HE/RAL9016</t>
  </si>
  <si>
    <t>GLUW0.05012008/1HE/RAL9016</t>
  </si>
  <si>
    <t>GLUW0.05013008/1HE/RAL9016</t>
  </si>
  <si>
    <t>GLUW0.05014008/1HE/RAL9016</t>
  </si>
  <si>
    <t>GLUW0.05015008/1HE/RAL9016</t>
  </si>
  <si>
    <t>GLUW0.05016008/1HE/RAL9016</t>
  </si>
  <si>
    <t>GLUW0.05017008/1HE/RAL9016</t>
  </si>
  <si>
    <t>GLUW0.05018008/1HE/RAL9016</t>
  </si>
  <si>
    <t>GLUW0.05019008/1HE/RAL9016</t>
  </si>
  <si>
    <t>GLUW0.05020008/1HE/RAL9016</t>
  </si>
  <si>
    <t>GLUW0.05021008/1HE/RAL9016</t>
  </si>
  <si>
    <t>GLUW0.05022008/1HE/RAL9016</t>
  </si>
  <si>
    <t>GLUW0.05023008/1HE/RAL9016</t>
  </si>
  <si>
    <t>GLUW0.05024008/1HE/RAL9016</t>
  </si>
  <si>
    <t>GLUW0.05004013/1HE/RAL9016</t>
  </si>
  <si>
    <t>GLUW0.05005013/1HE/RAL9016</t>
  </si>
  <si>
    <t>GLUW0.05006013/1HE/RAL9016</t>
  </si>
  <si>
    <t>GLUW0.05007013/1HE/RAL9016</t>
  </si>
  <si>
    <t>GLUW0.05008013/1HE/RAL9016</t>
  </si>
  <si>
    <t>GLUW0.05009013/1HE/RAL9016</t>
  </si>
  <si>
    <t>GLUW0.05010013/1HE/RAL9016</t>
  </si>
  <si>
    <t>GLUW0.05011013/1HE/RAL9016</t>
  </si>
  <si>
    <t>GLUW0.05012013/1HE/RAL9016</t>
  </si>
  <si>
    <t>GLUW0.05013013/1HE/RAL9016</t>
  </si>
  <si>
    <t>GLUW0.05014013/1HE/RAL9016</t>
  </si>
  <si>
    <t>GLUW0.05015013/1HE/RAL9016</t>
  </si>
  <si>
    <t>GLUW0.05016013/1HE/RAL9016</t>
  </si>
  <si>
    <t>GLUW0.05017013/1HE/RAL9016</t>
  </si>
  <si>
    <t>GLUW0.05018013/1HE/RAL9016</t>
  </si>
  <si>
    <t>GLUW0.05019013/1HE/RAL9016</t>
  </si>
  <si>
    <t>GLUW0.05020013/1HE/RAL9016</t>
  </si>
  <si>
    <t>GLUW0.05021013/1HE/RAL9016</t>
  </si>
  <si>
    <t>GLUW0.05022013/1HE/RAL9016</t>
  </si>
  <si>
    <t>GLUW0.05023013/1HE/RAL9016</t>
  </si>
  <si>
    <t>GLUW0.05024013/1HE/RAL9016</t>
  </si>
  <si>
    <t>GLUW0.05004018/1HE/RAL9016</t>
  </si>
  <si>
    <t>GLUW0.05005018/1HE/RAL9016</t>
  </si>
  <si>
    <t>GLUW0.05006018/1HE/RAL9016</t>
  </si>
  <si>
    <t>GLUW0.05007018/1HE/RAL9016</t>
  </si>
  <si>
    <t>GLUW0.05008018/1HE/RAL9016</t>
  </si>
  <si>
    <t>GLUW0.05009018/1HE/RAL9016</t>
  </si>
  <si>
    <t>GLUW0.05010018/1HE/RAL9016</t>
  </si>
  <si>
    <t>GLUW0.05011018/1HE/RAL9016</t>
  </si>
  <si>
    <t>GLUW0.05012018/1HE/RAL9016</t>
  </si>
  <si>
    <t>GLUW0.05013018/1HE/RAL9016</t>
  </si>
  <si>
    <t>GLUW0.05014018/1HE/RAL9016</t>
  </si>
  <si>
    <t>GLUW0.05015018/1HE/RAL9016</t>
  </si>
  <si>
    <t>GLUW0.05016018/1HE/RAL9016</t>
  </si>
  <si>
    <t>GLUW0.05017018/1HE/RAL9016</t>
  </si>
  <si>
    <t>GLUW0.05018018/1HE/RAL9016</t>
  </si>
  <si>
    <t>GLUW0.05019018/1HE/RAL9016</t>
  </si>
  <si>
    <t>GLUW0.05020018/1HE/RAL9016</t>
  </si>
  <si>
    <t>GLUW0.05021018/1HE/RAL9016</t>
  </si>
  <si>
    <t>GLUW0.05022018/1HE/RAL9016</t>
  </si>
  <si>
    <t>GLUW0.05023018/1HE/RAL9016</t>
  </si>
  <si>
    <t>GLUW0.05024018/1HE/RAL9016</t>
  </si>
  <si>
    <t>GLUW0.05004023/1HE/RAL9016</t>
  </si>
  <si>
    <t>GLUW0.05005023/1HE/RAL9016</t>
  </si>
  <si>
    <t>GLUW0.05006023/1HE/RAL9016</t>
  </si>
  <si>
    <t>GLUW0.05007023/1HE/RAL9016</t>
  </si>
  <si>
    <t>GLUW0.05008023/1HE/RAL9016</t>
  </si>
  <si>
    <t>GLUW0.05009023/1HE/RAL9016</t>
  </si>
  <si>
    <t>GLUW0.05010023/1HE/RAL9016</t>
  </si>
  <si>
    <t>GLUW0.05011023/1HE/RAL9016</t>
  </si>
  <si>
    <t>GLUW0.05012023/1HE/RAL9016</t>
  </si>
  <si>
    <t>GLUW0.05013023/1HE/RAL9016</t>
  </si>
  <si>
    <t>GLUW0.05014023/1HE/RAL9016</t>
  </si>
  <si>
    <t>GLUW0.05015023/1HE/RAL9016</t>
  </si>
  <si>
    <t>GLUW0.05016023/1HE/RAL9016</t>
  </si>
  <si>
    <t>GLUW0.05017023/1HE/RAL9016</t>
  </si>
  <si>
    <t>GLUW0.05018023/1HE/RAL9016</t>
  </si>
  <si>
    <t>GLUW0.05019023/1HE/RAL9016</t>
  </si>
  <si>
    <t>GLUW0.05020023/1HE/RAL9016</t>
  </si>
  <si>
    <t>GLUW0.05021023/1HE/RAL9016</t>
  </si>
  <si>
    <t>GLUW0.05022023/1HE/RAL9016</t>
  </si>
  <si>
    <t>GLUW0.05023023/1HE/RAL9016</t>
  </si>
  <si>
    <t>GLUW0.05024023/1HE/RAL9016</t>
  </si>
  <si>
    <t>Т подачи</t>
  </si>
  <si>
    <t>Т обратки</t>
  </si>
  <si>
    <t>Т в помещении</t>
  </si>
  <si>
    <t>dT=50</t>
  </si>
  <si>
    <t>Стандартный белый цвет</t>
  </si>
  <si>
    <t>RAL9016 полуматовый</t>
  </si>
  <si>
    <t>Нестандартный цвет</t>
  </si>
  <si>
    <t>RALxxxx</t>
  </si>
  <si>
    <t>Розничный прайс-лист, руб.</t>
  </si>
  <si>
    <t>Напольные конвекторы Gekon LeveL Floor</t>
  </si>
  <si>
    <t>Настенные конвекторы Gekon LeveL Wall</t>
  </si>
  <si>
    <t>GLUF0.00804013</t>
  </si>
  <si>
    <t>GLUF0.00805013</t>
  </si>
  <si>
    <t>GLUF0.00806013</t>
  </si>
  <si>
    <t>GLUF0.00807013</t>
  </si>
  <si>
    <t>GLUF0.00808013</t>
  </si>
  <si>
    <t>GLUF0.00809013</t>
  </si>
  <si>
    <t>GLUF0.00810013</t>
  </si>
  <si>
    <t>GLUF0.00811013</t>
  </si>
  <si>
    <t>GLUF0.00812013</t>
  </si>
  <si>
    <t>GLUF0.00813013</t>
  </si>
  <si>
    <t>GLUF0.00814013</t>
  </si>
  <si>
    <t>GLUF0.00815013</t>
  </si>
  <si>
    <t>GLUF0.00816013</t>
  </si>
  <si>
    <t>GLUF0.00817013</t>
  </si>
  <si>
    <t>GLUF0.00818013</t>
  </si>
  <si>
    <t>GLUF0.00819013</t>
  </si>
  <si>
    <t>GLUF0.00820013</t>
  </si>
  <si>
    <t>GLUF0.00821013</t>
  </si>
  <si>
    <t>GLUF0.00822013</t>
  </si>
  <si>
    <t>GLUF0.00823013</t>
  </si>
  <si>
    <t>GLUF0.00824013</t>
  </si>
  <si>
    <t>GLUF0.00804018</t>
  </si>
  <si>
    <t>GLUF0.00805018</t>
  </si>
  <si>
    <t>GLUF0.00806018</t>
  </si>
  <si>
    <t>GLUF0.00807018</t>
  </si>
  <si>
    <t>GLUF0.00808018</t>
  </si>
  <si>
    <t>GLUF0.00809018</t>
  </si>
  <si>
    <t>GLUF0.00810018</t>
  </si>
  <si>
    <t>GLUF0.00811018</t>
  </si>
  <si>
    <t>GLUF0.00812018</t>
  </si>
  <si>
    <t>GLUF0.00813018</t>
  </si>
  <si>
    <t>GLUF0.00814018</t>
  </si>
  <si>
    <t>GLUF0.00815018</t>
  </si>
  <si>
    <t>GLUF0.00816018</t>
  </si>
  <si>
    <t>GLUF0.00817018</t>
  </si>
  <si>
    <t>GLUF0.00818018</t>
  </si>
  <si>
    <t>GLUF0.00819018</t>
  </si>
  <si>
    <t>GLUF0.00820018</t>
  </si>
  <si>
    <t>GLUF0.00821018</t>
  </si>
  <si>
    <t>GLUF0.00822018</t>
  </si>
  <si>
    <t>GLUF0.00823018</t>
  </si>
  <si>
    <t>GLUF0.00824018</t>
  </si>
  <si>
    <t>GLUF0.00804023</t>
  </si>
  <si>
    <t>GLUF0.00805023</t>
  </si>
  <si>
    <t>GLUF0.00806023</t>
  </si>
  <si>
    <t>GLUF0.00807023</t>
  </si>
  <si>
    <t>GLUF0.00808023</t>
  </si>
  <si>
    <t>GLUF0.00809023</t>
  </si>
  <si>
    <t>GLUF0.00810023</t>
  </si>
  <si>
    <t>GLUF0.00811023</t>
  </si>
  <si>
    <t>GLUF0.00812023</t>
  </si>
  <si>
    <t>GLUF0.00813023</t>
  </si>
  <si>
    <t>GLUF0.00814023</t>
  </si>
  <si>
    <t>GLUF0.00815023</t>
  </si>
  <si>
    <t>GLUF0.00816023</t>
  </si>
  <si>
    <t>GLUF0.00817023</t>
  </si>
  <si>
    <t>GLUF0.00818023</t>
  </si>
  <si>
    <t>GLUF0.00819023</t>
  </si>
  <si>
    <t>GLUF0.00820023</t>
  </si>
  <si>
    <t>GLUF0.00821023</t>
  </si>
  <si>
    <t>GLUF0.00822023</t>
  </si>
  <si>
    <t>GLUF0.00823023</t>
  </si>
  <si>
    <t>GLUF0.00824023</t>
  </si>
  <si>
    <t>GLUF0.01304013</t>
  </si>
  <si>
    <t>GLUF0.01305013</t>
  </si>
  <si>
    <t>GLUF0.01306013</t>
  </si>
  <si>
    <t>GLUF0.01307013</t>
  </si>
  <si>
    <t>GLUF0.01308013</t>
  </si>
  <si>
    <t>GLUF0.01309013</t>
  </si>
  <si>
    <t>GLUF0.01310013</t>
  </si>
  <si>
    <t>GLUF0.01311013</t>
  </si>
  <si>
    <t>GLUF0.01312013</t>
  </si>
  <si>
    <t>GLUF0.01313013</t>
  </si>
  <si>
    <t>GLUF0.01314013</t>
  </si>
  <si>
    <t>GLUF0.01315013</t>
  </si>
  <si>
    <t>GLUF0.01316013</t>
  </si>
  <si>
    <t>GLUF0.01317013</t>
  </si>
  <si>
    <t>GLUF0.01318013</t>
  </si>
  <si>
    <t>GLUF0.01319013</t>
  </si>
  <si>
    <t>GLUF0.01320013</t>
  </si>
  <si>
    <t>GLUF0.01321013</t>
  </si>
  <si>
    <t>GLUF0.01322013</t>
  </si>
  <si>
    <t>GLUF0.01323013</t>
  </si>
  <si>
    <t>GLUF0.01324013</t>
  </si>
  <si>
    <t>GLUF0.01304018</t>
  </si>
  <si>
    <t>GLUF0.01305018</t>
  </si>
  <si>
    <t>GLUF0.01306018</t>
  </si>
  <si>
    <t>GLUF0.01307018</t>
  </si>
  <si>
    <t>GLUF0.01308018</t>
  </si>
  <si>
    <t>GLUF0.01309018</t>
  </si>
  <si>
    <t>GLUF0.01310018</t>
  </si>
  <si>
    <t>GLUF0.01311018</t>
  </si>
  <si>
    <t>GLUF0.01312018</t>
  </si>
  <si>
    <t>GLUF0.01313018</t>
  </si>
  <si>
    <t>GLUF0.01314018</t>
  </si>
  <si>
    <t>GLUF0.01315018</t>
  </si>
  <si>
    <t>GLUF0.01316018</t>
  </si>
  <si>
    <t>GLUF0.01317018</t>
  </si>
  <si>
    <t>GLUF0.01318018</t>
  </si>
  <si>
    <t>GLUF0.01319018</t>
  </si>
  <si>
    <t>GLUF0.01320018</t>
  </si>
  <si>
    <t>GLUF0.01321018</t>
  </si>
  <si>
    <t>GLUF0.01322018</t>
  </si>
  <si>
    <t>GLUF0.01323018</t>
  </si>
  <si>
    <t>GLUF0.01324018</t>
  </si>
  <si>
    <t>GLUF0.01304023</t>
  </si>
  <si>
    <t>GLUF0.01305023</t>
  </si>
  <si>
    <t>GLUF0.01306023</t>
  </si>
  <si>
    <t>GLUF0.01307023</t>
  </si>
  <si>
    <t>GLUF0.01308023</t>
  </si>
  <si>
    <t>GLUF0.01309023</t>
  </si>
  <si>
    <t>GLUF0.01310023</t>
  </si>
  <si>
    <t>GLUF0.01311023</t>
  </si>
  <si>
    <t>GLUF0.01312023</t>
  </si>
  <si>
    <t>GLUF0.01313023</t>
  </si>
  <si>
    <t>GLUF0.01314023</t>
  </si>
  <si>
    <t>GLUF0.01315023</t>
  </si>
  <si>
    <t>GLUF0.01316023</t>
  </si>
  <si>
    <t>GLUF0.01317023</t>
  </si>
  <si>
    <t>GLUF0.01318023</t>
  </si>
  <si>
    <t>GLUF0.01319023</t>
  </si>
  <si>
    <t>GLUF0.01320023</t>
  </si>
  <si>
    <t>GLUF0.01321023</t>
  </si>
  <si>
    <t>GLUF0.01322023</t>
  </si>
  <si>
    <t>GLUF0.01323023</t>
  </si>
  <si>
    <t>GLUF0.01324023</t>
  </si>
  <si>
    <t>GLUF0.01804013</t>
  </si>
  <si>
    <t>GLUF0.01805013</t>
  </si>
  <si>
    <t>GLUF0.01806013</t>
  </si>
  <si>
    <t>GLUF0.01807013</t>
  </si>
  <si>
    <t>GLUF0.01808013</t>
  </si>
  <si>
    <t>GLUF0.01809013</t>
  </si>
  <si>
    <t>GLUF0.01810013</t>
  </si>
  <si>
    <t>GLUF0.01811013</t>
  </si>
  <si>
    <t>GLUF0.01812013</t>
  </si>
  <si>
    <t>GLUF0.01813013</t>
  </si>
  <si>
    <t>GLUF0.01814013</t>
  </si>
  <si>
    <t>GLUF0.01815013</t>
  </si>
  <si>
    <t>GLUF0.01816013</t>
  </si>
  <si>
    <t>GLUF0.01817013</t>
  </si>
  <si>
    <t>GLUF0.01818013</t>
  </si>
  <si>
    <t>GLUF0.01819013</t>
  </si>
  <si>
    <t>GLUF0.01820013</t>
  </si>
  <si>
    <t>GLUF0.01821013</t>
  </si>
  <si>
    <t>GLUF0.01822013</t>
  </si>
  <si>
    <t>GLUF0.01823013</t>
  </si>
  <si>
    <t>GLUF0.01824013</t>
  </si>
  <si>
    <t>GLUF0.01804018</t>
  </si>
  <si>
    <t>GLUF0.01805018</t>
  </si>
  <si>
    <t>GLUF0.01806018</t>
  </si>
  <si>
    <t>GLUF0.01807018</t>
  </si>
  <si>
    <t>GLUF0.01808018</t>
  </si>
  <si>
    <t>GLUF0.01809018</t>
  </si>
  <si>
    <t>GLUF0.01810018</t>
  </si>
  <si>
    <t>GLUF0.01811018</t>
  </si>
  <si>
    <t>GLUF0.01812018</t>
  </si>
  <si>
    <t>GLUF0.01813018</t>
  </si>
  <si>
    <t>GLUF0.01814018</t>
  </si>
  <si>
    <t>GLUF0.01815018</t>
  </si>
  <si>
    <t>GLUF0.01816018</t>
  </si>
  <si>
    <t>GLUF0.01817018</t>
  </si>
  <si>
    <t>GLUF0.01818018</t>
  </si>
  <si>
    <t>GLUF0.01819018</t>
  </si>
  <si>
    <t>GLUF0.01820018</t>
  </si>
  <si>
    <t>GLUF0.01821018</t>
  </si>
  <si>
    <t>GLUF0.01822018</t>
  </si>
  <si>
    <t>GLUF0.01823018</t>
  </si>
  <si>
    <t>GLUF0.01824018</t>
  </si>
  <si>
    <t>GLUF0.01804023</t>
  </si>
  <si>
    <t>GLUF0.01805023</t>
  </si>
  <si>
    <t>GLUF0.01806023</t>
  </si>
  <si>
    <t>GLUF0.01807023</t>
  </si>
  <si>
    <t>GLUF0.01808023</t>
  </si>
  <si>
    <t>GLUF0.01809023</t>
  </si>
  <si>
    <t>GLUF0.01810023</t>
  </si>
  <si>
    <t>GLUF0.01811023</t>
  </si>
  <si>
    <t>GLUF0.01812023</t>
  </si>
  <si>
    <t>GLUF0.01813023</t>
  </si>
  <si>
    <t>GLUF0.01814023</t>
  </si>
  <si>
    <t>GLUF0.01815023</t>
  </si>
  <si>
    <t>GLUF0.01816023</t>
  </si>
  <si>
    <t>GLUF0.01817023</t>
  </si>
  <si>
    <t>GLUF0.01818023</t>
  </si>
  <si>
    <t>GLUF0.01819023</t>
  </si>
  <si>
    <t>GLUF0.01820023</t>
  </si>
  <si>
    <t>GLUF0.01821023</t>
  </si>
  <si>
    <t>GLUF0.01822023</t>
  </si>
  <si>
    <t>GLUF0.01823023</t>
  </si>
  <si>
    <t>GLUF0.01824023</t>
  </si>
  <si>
    <t>GLUF0.02304013</t>
  </si>
  <si>
    <t>GLUF0.02305013</t>
  </si>
  <si>
    <t>GLUF0.02306013</t>
  </si>
  <si>
    <t>GLUF0.02307013</t>
  </si>
  <si>
    <t>GLUF0.02308013</t>
  </si>
  <si>
    <t>GLUF0.02309013</t>
  </si>
  <si>
    <t>GLUF0.02310013</t>
  </si>
  <si>
    <t>GLUF0.02311013</t>
  </si>
  <si>
    <t>GLUF0.02312013</t>
  </si>
  <si>
    <t>GLUF0.02313013</t>
  </si>
  <si>
    <t>GLUF0.02314013</t>
  </si>
  <si>
    <t>GLUF0.02315013</t>
  </si>
  <si>
    <t>GLUF0.02316013</t>
  </si>
  <si>
    <t>GLUF0.02317013</t>
  </si>
  <si>
    <t>GLUF0.02318013</t>
  </si>
  <si>
    <t>GLUF0.02319013</t>
  </si>
  <si>
    <t>GLUF0.02320013</t>
  </si>
  <si>
    <t>GLUF0.02321013</t>
  </si>
  <si>
    <t>GLUF0.02322013</t>
  </si>
  <si>
    <t>GLUF0.02323013</t>
  </si>
  <si>
    <t>GLUF0.02324013</t>
  </si>
  <si>
    <t>GLUF0.02304018</t>
  </si>
  <si>
    <t>GLUF0.02305018</t>
  </si>
  <si>
    <t>GLUF0.02306018</t>
  </si>
  <si>
    <t>GLUF0.02307018</t>
  </si>
  <si>
    <t>GLUF0.02308018</t>
  </si>
  <si>
    <t>GLUF0.02309018</t>
  </si>
  <si>
    <t>GLUF0.02310018</t>
  </si>
  <si>
    <t>GLUF0.02311018</t>
  </si>
  <si>
    <t>GLUF0.02312018</t>
  </si>
  <si>
    <t>GLUF0.02313018</t>
  </si>
  <si>
    <t>GLUF0.02314018</t>
  </si>
  <si>
    <t>GLUF0.02315018</t>
  </si>
  <si>
    <t>GLUF0.02316018</t>
  </si>
  <si>
    <t>GLUF0.02317018</t>
  </si>
  <si>
    <t>GLUF0.02318018</t>
  </si>
  <si>
    <t>GLUF0.02319018</t>
  </si>
  <si>
    <t>GLUF0.02320018</t>
  </si>
  <si>
    <t>GLUF0.02321018</t>
  </si>
  <si>
    <t>GLUF0.02322018</t>
  </si>
  <si>
    <t>GLUF0.02323018</t>
  </si>
  <si>
    <t>GLUF0.02324018</t>
  </si>
  <si>
    <t>GLUF0.02304023</t>
  </si>
  <si>
    <t>GLUF0.02305023</t>
  </si>
  <si>
    <t>GLUF0.02306023</t>
  </si>
  <si>
    <t>GLUF0.02307023</t>
  </si>
  <si>
    <t>GLUF0.02308023</t>
  </si>
  <si>
    <t>GLUF0.02309023</t>
  </si>
  <si>
    <t>GLUF0.02310023</t>
  </si>
  <si>
    <t>GLUF0.02311023</t>
  </si>
  <si>
    <t>GLUF0.02312023</t>
  </si>
  <si>
    <t>GLUF0.02313023</t>
  </si>
  <si>
    <t>GLUF0.02314023</t>
  </si>
  <si>
    <t>GLUF0.02315023</t>
  </si>
  <si>
    <t>GLUF0.02316023</t>
  </si>
  <si>
    <t>GLUF0.02317023</t>
  </si>
  <si>
    <t>GLUF0.02318023</t>
  </si>
  <si>
    <t>GLUF0.02319023</t>
  </si>
  <si>
    <t>GLUF0.02320023</t>
  </si>
  <si>
    <t>GLUF0.02321023</t>
  </si>
  <si>
    <t>GLUF0.02322023</t>
  </si>
  <si>
    <t>GLUF0.02323023</t>
  </si>
  <si>
    <t>GLUF0.02324023</t>
  </si>
  <si>
    <t>GLUF0.02804013</t>
  </si>
  <si>
    <t>GLUF0.02805013</t>
  </si>
  <si>
    <t>GLUF0.02806013</t>
  </si>
  <si>
    <t>GLUF0.02807013</t>
  </si>
  <si>
    <t>GLUF0.02808013</t>
  </si>
  <si>
    <t>GLUF0.02809013</t>
  </si>
  <si>
    <t>GLUF0.02810013</t>
  </si>
  <si>
    <t>GLUF0.02811013</t>
  </si>
  <si>
    <t>GLUF0.02812013</t>
  </si>
  <si>
    <t>GLUF0.02813013</t>
  </si>
  <si>
    <t>GLUF0.02814013</t>
  </si>
  <si>
    <t>GLUF0.02815013</t>
  </si>
  <si>
    <t>GLUF0.02816013</t>
  </si>
  <si>
    <t>GLUF0.02817013</t>
  </si>
  <si>
    <t>GLUF0.02818013</t>
  </si>
  <si>
    <t>GLUF0.02819013</t>
  </si>
  <si>
    <t>GLUF0.02820013</t>
  </si>
  <si>
    <t>GLUF0.02821013</t>
  </si>
  <si>
    <t>GLUF0.02822013</t>
  </si>
  <si>
    <t>GLUF0.02823013</t>
  </si>
  <si>
    <t>GLUF0.02824013</t>
  </si>
  <si>
    <t>GLUF0.02804018</t>
  </si>
  <si>
    <t>GLUF0.02805018</t>
  </si>
  <si>
    <t>GLUF0.02806018</t>
  </si>
  <si>
    <t>GLUF0.02807018</t>
  </si>
  <si>
    <t>GLUF0.02808018</t>
  </si>
  <si>
    <t>GLUF0.02809018</t>
  </si>
  <si>
    <t>GLUF0.02810018</t>
  </si>
  <si>
    <t>GLUF0.02811018</t>
  </si>
  <si>
    <t>GLUF0.02812018</t>
  </si>
  <si>
    <t>GLUF0.02813018</t>
  </si>
  <si>
    <t>GLUF0.02814018</t>
  </si>
  <si>
    <t>GLUF0.02815018</t>
  </si>
  <si>
    <t>GLUF0.02816018</t>
  </si>
  <si>
    <t>GLUF0.02817018</t>
  </si>
  <si>
    <t>GLUF0.02818018</t>
  </si>
  <si>
    <t>GLUF0.02819018</t>
  </si>
  <si>
    <t>GLUF0.02820018</t>
  </si>
  <si>
    <t>GLUF0.02821018</t>
  </si>
  <si>
    <t>GLUF0.02822018</t>
  </si>
  <si>
    <t>GLUF0.02823018</t>
  </si>
  <si>
    <t>GLUF0.02824018</t>
  </si>
  <si>
    <t>GLUF0.02804023</t>
  </si>
  <si>
    <t>GLUF0.02805023</t>
  </si>
  <si>
    <t>GLUF0.02806023</t>
  </si>
  <si>
    <t>GLUF0.02807023</t>
  </si>
  <si>
    <t>GLUF0.02808023</t>
  </si>
  <si>
    <t>GLUF0.02809023</t>
  </si>
  <si>
    <t>GLUF0.02810023</t>
  </si>
  <si>
    <t>GLUF0.02811023</t>
  </si>
  <si>
    <t>GLUF0.02812023</t>
  </si>
  <si>
    <t>GLUF0.02813023</t>
  </si>
  <si>
    <t>GLUF0.02814023</t>
  </si>
  <si>
    <t>GLUF0.02815023</t>
  </si>
  <si>
    <t>GLUF0.02816023</t>
  </si>
  <si>
    <t>GLUF0.02817023</t>
  </si>
  <si>
    <t>GLUF0.02818023</t>
  </si>
  <si>
    <t>GLUF0.02819023</t>
  </si>
  <si>
    <t>GLUF0.02820023</t>
  </si>
  <si>
    <t>GLUF0.02821023</t>
  </si>
  <si>
    <t>GLUF0.02822023</t>
  </si>
  <si>
    <t>GLUF0.02823023</t>
  </si>
  <si>
    <t>GLUF0.02824023</t>
  </si>
  <si>
    <t>GLUF0.03504013</t>
  </si>
  <si>
    <t>GLUF0.03505013</t>
  </si>
  <si>
    <t>GLUF0.03506013</t>
  </si>
  <si>
    <t>GLUF0.03507013</t>
  </si>
  <si>
    <t>GLUF0.03508013</t>
  </si>
  <si>
    <t>GLUF0.03509013</t>
  </si>
  <si>
    <t>GLUF0.03510013</t>
  </si>
  <si>
    <t>GLUF0.03511013</t>
  </si>
  <si>
    <t>GLUF0.03512013</t>
  </si>
  <si>
    <t>GLUF0.03513013</t>
  </si>
  <si>
    <t>GLUF0.03514013</t>
  </si>
  <si>
    <t>GLUF0.03515013</t>
  </si>
  <si>
    <t>GLUF0.03516013</t>
  </si>
  <si>
    <t>GLUF0.03517013</t>
  </si>
  <si>
    <t>GLUF0.03518013</t>
  </si>
  <si>
    <t>GLUF0.03519013</t>
  </si>
  <si>
    <t>GLUF0.03520013</t>
  </si>
  <si>
    <t>GLUF0.03521013</t>
  </si>
  <si>
    <t>GLUF0.03522013</t>
  </si>
  <si>
    <t>GLUF0.03523013</t>
  </si>
  <si>
    <t>GLUF0.03524013</t>
  </si>
  <si>
    <t>GLUF0.03504018</t>
  </si>
  <si>
    <t>GLUF0.03505018</t>
  </si>
  <si>
    <t>GLUF0.03506018</t>
  </si>
  <si>
    <t>GLUF0.03507018</t>
  </si>
  <si>
    <t>GLUF0.03508018</t>
  </si>
  <si>
    <t>GLUF0.03509018</t>
  </si>
  <si>
    <t>GLUF0.03510018</t>
  </si>
  <si>
    <t>GLUF0.03511018</t>
  </si>
  <si>
    <t>GLUF0.03512018</t>
  </si>
  <si>
    <t>GLUF0.03513018</t>
  </si>
  <si>
    <t>GLUF0.03514018</t>
  </si>
  <si>
    <t>GLUF0.03515018</t>
  </si>
  <si>
    <t>GLUF0.03516018</t>
  </si>
  <si>
    <t>GLUF0.03517018</t>
  </si>
  <si>
    <t>GLUF0.03518018</t>
  </si>
  <si>
    <t>GLUF0.03519018</t>
  </si>
  <si>
    <t>GLUF0.03520018</t>
  </si>
  <si>
    <t>GLUF0.03521018</t>
  </si>
  <si>
    <t>GLUF0.03522018</t>
  </si>
  <si>
    <t>GLUF0.03523018</t>
  </si>
  <si>
    <t>GLUF0.03524018</t>
  </si>
  <si>
    <t>GLUF0.03504023</t>
  </si>
  <si>
    <t>GLUF0.03505023</t>
  </si>
  <si>
    <t>GLUF0.03506023</t>
  </si>
  <si>
    <t>GLUF0.03507023</t>
  </si>
  <si>
    <t>GLUF0.03508023</t>
  </si>
  <si>
    <t>GLUF0.03509023</t>
  </si>
  <si>
    <t>GLUF0.03510023</t>
  </si>
  <si>
    <t>GLUF0.03511023</t>
  </si>
  <si>
    <t>GLUF0.03512023</t>
  </si>
  <si>
    <t>GLUF0.03513023</t>
  </si>
  <si>
    <t>GLUF0.03514023</t>
  </si>
  <si>
    <t>GLUF0.03515023</t>
  </si>
  <si>
    <t>GLUF0.03516023</t>
  </si>
  <si>
    <t>GLUF0.03517023</t>
  </si>
  <si>
    <t>GLUF0.03518023</t>
  </si>
  <si>
    <t>GLUF0.03519023</t>
  </si>
  <si>
    <t>GLUF0.03520023</t>
  </si>
  <si>
    <t>GLUF0.03521023</t>
  </si>
  <si>
    <t>GLUF0.03522023</t>
  </si>
  <si>
    <t>GLUF0.03523023</t>
  </si>
  <si>
    <t>GLUF0.03524023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</si>
</sst>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22"/>
      <color theme="1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5" xfId="4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4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15" xfId="0" applyBorder="1"/>
    <xf numFmtId="0" fontId="0" fillId="0" borderId="24" xfId="0" applyBorder="1"/>
    <xf numFmtId="0" fontId="0" fillId="0" borderId="19" xfId="0" applyBorder="1"/>
    <xf numFmtId="0" fontId="7" fillId="0" borderId="20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5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4" fillId="0" borderId="15" xfId="4" applyFont="1" applyBorder="1" applyAlignment="1">
      <alignment horizontal="center" vertical="center"/>
    </xf>
    <xf numFmtId="164" fontId="4" fillId="0" borderId="16" xfId="4" applyFont="1" applyBorder="1" applyAlignment="1">
      <alignment horizontal="center" vertical="center"/>
    </xf>
    <xf numFmtId="164" fontId="4" fillId="0" borderId="17" xfId="4" applyFont="1" applyBorder="1" applyAlignment="1">
      <alignment horizontal="center" vertical="center"/>
    </xf>
    <xf numFmtId="166" fontId="9" fillId="0" borderId="8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9" fillId="2" borderId="44" xfId="4" applyNumberFormat="1" applyFont="1" applyFill="1" applyBorder="1" applyAlignment="1">
      <alignment horizontal="center" vertical="center"/>
    </xf>
    <xf numFmtId="164" fontId="9" fillId="2" borderId="5" xfId="4" applyFont="1" applyFill="1" applyBorder="1" applyAlignment="1">
      <alignment horizontal="center" vertical="center"/>
    </xf>
    <xf numFmtId="166" fontId="9" fillId="2" borderId="5" xfId="4" applyNumberFormat="1" applyFont="1" applyFill="1" applyBorder="1" applyAlignment="1">
      <alignment horizontal="center" vertical="center"/>
    </xf>
    <xf numFmtId="164" fontId="9" fillId="2" borderId="8" xfId="4" applyFont="1" applyFill="1" applyBorder="1" applyAlignment="1">
      <alignment horizontal="center" vertical="center"/>
    </xf>
    <xf numFmtId="164" fontId="9" fillId="2" borderId="11" xfId="4" applyFont="1" applyFill="1" applyBorder="1" applyAlignment="1">
      <alignment horizontal="center" vertical="center"/>
    </xf>
    <xf numFmtId="166" fontId="9" fillId="0" borderId="45" xfId="4" applyNumberFormat="1" applyFont="1" applyBorder="1" applyAlignment="1">
      <alignment horizontal="center" vertical="center"/>
    </xf>
    <xf numFmtId="166" fontId="9" fillId="0" borderId="8" xfId="4" applyNumberFormat="1" applyFont="1" applyBorder="1" applyAlignment="1">
      <alignment horizontal="center" vertical="center"/>
    </xf>
    <xf numFmtId="166" fontId="9" fillId="2" borderId="45" xfId="4" applyNumberFormat="1" applyFont="1" applyFill="1" applyBorder="1" applyAlignment="1">
      <alignment horizontal="center" vertical="center"/>
    </xf>
    <xf numFmtId="166" fontId="9" fillId="2" borderId="8" xfId="4" applyNumberFormat="1" applyFont="1" applyFill="1" applyBorder="1" applyAlignment="1">
      <alignment horizontal="center" vertical="center"/>
    </xf>
    <xf numFmtId="166" fontId="9" fillId="2" borderId="46" xfId="4" applyNumberFormat="1" applyFont="1" applyFill="1" applyBorder="1" applyAlignment="1">
      <alignment horizontal="center" vertical="center"/>
    </xf>
    <xf numFmtId="166" fontId="9" fillId="2" borderId="11" xfId="4" applyNumberFormat="1" applyFont="1" applyFill="1" applyBorder="1" applyAlignment="1">
      <alignment horizontal="center" vertical="center"/>
    </xf>
    <xf numFmtId="0" fontId="0" fillId="0" borderId="43" xfId="0" applyBorder="1"/>
    <xf numFmtId="0" fontId="7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43" xfId="5" applyFont="1" applyBorder="1" applyAlignment="1">
      <alignment horizontal="center" vertical="center"/>
    </xf>
    <xf numFmtId="0" fontId="13" fillId="0" borderId="38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0" fillId="0" borderId="15" xfId="5" applyFill="1" applyBorder="1" applyAlignment="1">
      <alignment horizontal="center" vertical="center" wrapText="1"/>
    </xf>
    <xf numFmtId="0" fontId="10" fillId="0" borderId="16" xfId="5" applyFill="1" applyBorder="1" applyAlignment="1">
      <alignment horizontal="center" vertical="center" wrapText="1"/>
    </xf>
    <xf numFmtId="0" fontId="10" fillId="0" borderId="17" xfId="5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Финансовый" xfId="4" builtinId="3"/>
    <cellStyle name="Финансовый 2" xfId="2" xr:uid="{00000000-0005-0000-0000-000004000000}"/>
    <cellStyle name="Финансовый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https://gekon.pro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hyperlink" Target="https://gekon.pro/" TargetMode="External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2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446087</xdr:colOff>
      <xdr:row>162</xdr:row>
      <xdr:rowOff>104775</xdr:rowOff>
    </xdr:from>
    <xdr:to>
      <xdr:col>8</xdr:col>
      <xdr:colOff>830262</xdr:colOff>
      <xdr:row>183</xdr:row>
      <xdr:rowOff>11906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F09320C-0ECC-AA3B-97CD-A6080693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" r="324"/>
        <a:stretch/>
      </xdr:blipFill>
      <xdr:spPr bwMode="auto">
        <a:xfrm>
          <a:off x="446087" y="29679900"/>
          <a:ext cx="17251363" cy="374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54429</xdr:colOff>
      <xdr:row>7</xdr:row>
      <xdr:rowOff>42342</xdr:rowOff>
    </xdr:from>
    <xdr:to>
      <xdr:col>7</xdr:col>
      <xdr:colOff>1374321</xdr:colOff>
      <xdr:row>12</xdr:row>
      <xdr:rowOff>95249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429" y="1375842"/>
          <a:ext cx="15978867" cy="100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Настенные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медно-алюминиевые конвекторы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отопления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Wall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</xdr:col>
      <xdr:colOff>1143000</xdr:colOff>
      <xdr:row>14</xdr:row>
      <xdr:rowOff>159367</xdr:rowOff>
    </xdr:from>
    <xdr:to>
      <xdr:col>8</xdr:col>
      <xdr:colOff>1374321</xdr:colOff>
      <xdr:row>41</xdr:row>
      <xdr:rowOff>149679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62975" y="2826367"/>
          <a:ext cx="8918121" cy="513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Level Wall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настенные конвекторы с медно-алюминиевым теплообменником — решение для отопления любых типов помещений. </a:t>
          </a: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общей сложности модельный ряд включает в себя более 370 типоразмеров, начиная от 8 см в глубину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40 см в длину.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 элементы конструкции Gekon Level изготавливаются на нашем собственном производстве по современным технологиям с использованием новейших станков. Все стыковые грибы конвектора практически не видны после сборки и окрашивания благодаря особым методам производства.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Стандартно приборы выполнены в полуматовом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белом цвете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RAL9016.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вашему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запросу конвекторы могут быть окрашены практически в любые цвета - от классических гладких поверхностей по палитре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 текстурированных фактурных покрытий из серий металлик, песок, кварц и др.</a:t>
          </a:r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118461</xdr:colOff>
      <xdr:row>65</xdr:row>
      <xdr:rowOff>132414</xdr:rowOff>
    </xdr:from>
    <xdr:to>
      <xdr:col>1</xdr:col>
      <xdr:colOff>1916906</xdr:colOff>
      <xdr:row>67</xdr:row>
      <xdr:rowOff>75414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8461" y="12514914"/>
          <a:ext cx="4429726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Стандартная комплектация прибора:</a:t>
          </a:r>
        </a:p>
      </xdr:txBody>
    </xdr:sp>
    <xdr:clientData/>
  </xdr:twoCellAnchor>
  <xdr:twoCellAnchor>
    <xdr:from>
      <xdr:col>0</xdr:col>
      <xdr:colOff>204106</xdr:colOff>
      <xdr:row>43</xdr:row>
      <xdr:rowOff>112205</xdr:rowOff>
    </xdr:from>
    <xdr:to>
      <xdr:col>5</xdr:col>
      <xdr:colOff>841854</xdr:colOff>
      <xdr:row>61</xdr:row>
      <xdr:rowOff>178593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04106" y="8303705"/>
          <a:ext cx="12431430" cy="3495388"/>
          <a:chOff x="204106" y="8344532"/>
          <a:chExt cx="12380712" cy="3289981"/>
        </a:xfrm>
      </xdr:grpSpPr>
      <xdr:sp macro="" textlink="">
        <xdr:nvSpPr>
          <xdr:cNvPr id="6" name="Text Box 16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20133" y="8344532"/>
            <a:ext cx="1704896" cy="324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Гарантия:</a:t>
            </a:r>
          </a:p>
        </xdr:txBody>
      </xdr:sp>
      <xdr:sp macro="" textlink="">
        <xdr:nvSpPr>
          <xdr:cNvPr id="7" name="Text Box 16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106" y="8344532"/>
            <a:ext cx="2264147" cy="2881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ctr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Общие характеристики: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04106" y="8645913"/>
            <a:ext cx="5506090" cy="15309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Полностью адаптирован для использования в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российских системах центрального отопления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Рабочее давление 16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Опрессовочное давление 2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Максимальная температура теплоносителя 110 °С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Подключение 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ВР</a:t>
            </a:r>
            <a:r>
              <a:rPr lang="ru-RU" sz="16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1/2"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0133" y="8645913"/>
            <a:ext cx="7164685" cy="514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 все компоненты – 10 лет;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49419" y="10509487"/>
            <a:ext cx="7060199" cy="11250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Настенные приборы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Gekon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Level Wall 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  </a:r>
          </a:p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Сертифицированы согласно ГОСТ 31311-2005</a:t>
            </a:r>
            <a:endPara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Text Box 16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9" y="10229762"/>
            <a:ext cx="1715461" cy="281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t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Сертификация:</a:t>
            </a:r>
          </a:p>
        </xdr:txBody>
      </xdr:sp>
    </xdr:grpSp>
    <xdr:clientData/>
  </xdr:twoCellAnchor>
  <xdr:twoCellAnchor editAs="oneCell">
    <xdr:from>
      <xdr:col>0</xdr:col>
      <xdr:colOff>117123</xdr:colOff>
      <xdr:row>0</xdr:row>
      <xdr:rowOff>119561</xdr:rowOff>
    </xdr:from>
    <xdr:to>
      <xdr:col>8</xdr:col>
      <xdr:colOff>1291087</xdr:colOff>
      <xdr:row>6</xdr:row>
      <xdr:rowOff>158894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3" y="119561"/>
          <a:ext cx="17280739" cy="1182333"/>
        </a:xfrm>
        <a:prstGeom prst="rect">
          <a:avLst/>
        </a:prstGeom>
      </xdr:spPr>
    </xdr:pic>
    <xdr:clientData/>
  </xdr:twoCellAnchor>
  <xdr:twoCellAnchor editAs="oneCell">
    <xdr:from>
      <xdr:col>7</xdr:col>
      <xdr:colOff>432673</xdr:colOff>
      <xdr:row>6</xdr:row>
      <xdr:rowOff>81642</xdr:rowOff>
    </xdr:from>
    <xdr:to>
      <xdr:col>8</xdr:col>
      <xdr:colOff>911941</xdr:colOff>
      <xdr:row>14</xdr:row>
      <xdr:rowOff>190499</xdr:rowOff>
    </xdr:to>
    <xdr:pic>
      <xdr:nvPicPr>
        <xdr:cNvPr id="13" name="Рисунок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1648" y="1224642"/>
          <a:ext cx="1927068" cy="1632857"/>
        </a:xfrm>
        <a:prstGeom prst="rect">
          <a:avLst/>
        </a:prstGeom>
      </xdr:spPr>
    </xdr:pic>
    <xdr:clientData/>
  </xdr:twoCellAnchor>
  <xdr:twoCellAnchor>
    <xdr:from>
      <xdr:col>0</xdr:col>
      <xdr:colOff>78950</xdr:colOff>
      <xdr:row>63</xdr:row>
      <xdr:rowOff>53068</xdr:rowOff>
    </xdr:from>
    <xdr:to>
      <xdr:col>8</xdr:col>
      <xdr:colOff>1401535</xdr:colOff>
      <xdr:row>63</xdr:row>
      <xdr:rowOff>53068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78950" y="12435568"/>
          <a:ext cx="17429360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12275</xdr:colOff>
      <xdr:row>99</xdr:row>
      <xdr:rowOff>125186</xdr:rowOff>
    </xdr:from>
    <xdr:to>
      <xdr:col>8</xdr:col>
      <xdr:colOff>1415142</xdr:colOff>
      <xdr:row>99</xdr:row>
      <xdr:rowOff>125186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12275" y="19365686"/>
          <a:ext cx="17509642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28605</xdr:colOff>
      <xdr:row>159</xdr:row>
      <xdr:rowOff>19003</xdr:rowOff>
    </xdr:from>
    <xdr:to>
      <xdr:col>8</xdr:col>
      <xdr:colOff>1431472</xdr:colOff>
      <xdr:row>159</xdr:row>
      <xdr:rowOff>19003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28605" y="30689503"/>
          <a:ext cx="17509642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122463</xdr:colOff>
      <xdr:row>100</xdr:row>
      <xdr:rowOff>44028</xdr:rowOff>
    </xdr:from>
    <xdr:to>
      <xdr:col>5</xdr:col>
      <xdr:colOff>176893</xdr:colOff>
      <xdr:row>103</xdr:row>
      <xdr:rowOff>95253</xdr:rowOff>
    </xdr:to>
    <xdr:sp macro="" textlink="">
      <xdr:nvSpPr>
        <xdr:cNvPr id="20" name="Text Box 16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2463" y="19094028"/>
          <a:ext cx="11797394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6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6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(размеры в см.)</a:t>
          </a:r>
        </a:p>
      </xdr:txBody>
    </xdr:sp>
    <xdr:clientData/>
  </xdr:twoCellAnchor>
  <xdr:oneCellAnchor>
    <xdr:from>
      <xdr:col>3</xdr:col>
      <xdr:colOff>1035844</xdr:colOff>
      <xdr:row>68</xdr:row>
      <xdr:rowOff>129267</xdr:rowOff>
    </xdr:from>
    <xdr:ext cx="7467172" cy="40543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906000" y="13083267"/>
          <a:ext cx="746717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Решетка</a:t>
          </a:r>
          <a:r>
            <a:rPr lang="ru-RU" sz="2000" b="1" baseline="0"/>
            <a:t> из анодированного алюминия или оцинкованной стали</a:t>
          </a:r>
          <a:endParaRPr lang="ru-RU" sz="2000" b="1"/>
        </a:p>
      </xdr:txBody>
    </xdr:sp>
    <xdr:clientData/>
  </xdr:oneCellAnchor>
  <xdr:oneCellAnchor>
    <xdr:from>
      <xdr:col>5</xdr:col>
      <xdr:colOff>346827</xdr:colOff>
      <xdr:row>77</xdr:row>
      <xdr:rowOff>89217</xdr:rowOff>
    </xdr:from>
    <xdr:ext cx="3576492" cy="40543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22108" y="14757717"/>
          <a:ext cx="357649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Кожух из оцинкованной стали</a:t>
          </a:r>
        </a:p>
      </xdr:txBody>
    </xdr:sp>
    <xdr:clientData/>
  </xdr:oneCellAnchor>
  <xdr:oneCellAnchor>
    <xdr:from>
      <xdr:col>4</xdr:col>
      <xdr:colOff>1258815</xdr:colOff>
      <xdr:row>85</xdr:row>
      <xdr:rowOff>45922</xdr:rowOff>
    </xdr:from>
    <xdr:ext cx="4521046" cy="40543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581534" y="16238422"/>
          <a:ext cx="452104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Медно-алюминиевый теплообменник</a:t>
          </a:r>
        </a:p>
      </xdr:txBody>
    </xdr:sp>
    <xdr:clientData/>
  </xdr:oneCellAnchor>
  <xdr:oneCellAnchor>
    <xdr:from>
      <xdr:col>4</xdr:col>
      <xdr:colOff>1243043</xdr:colOff>
      <xdr:row>90</xdr:row>
      <xdr:rowOff>2628</xdr:rowOff>
    </xdr:from>
    <xdr:ext cx="2891497" cy="40543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565762" y="17147628"/>
          <a:ext cx="289149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Настенные кронштейны</a:t>
          </a:r>
        </a:p>
      </xdr:txBody>
    </xdr:sp>
    <xdr:clientData/>
  </xdr:oneCellAnchor>
  <xdr:twoCellAnchor editAs="oneCell">
    <xdr:from>
      <xdr:col>0</xdr:col>
      <xdr:colOff>176893</xdr:colOff>
      <xdr:row>15</xdr:row>
      <xdr:rowOff>68036</xdr:rowOff>
    </xdr:from>
    <xdr:to>
      <xdr:col>2</xdr:col>
      <xdr:colOff>1102179</xdr:colOff>
      <xdr:row>42</xdr:row>
      <xdr:rowOff>147895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893" y="2925536"/>
          <a:ext cx="8341179" cy="522335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1134508</xdr:colOff>
      <xdr:row>31</xdr:row>
      <xdr:rowOff>163286</xdr:rowOff>
    </xdr:from>
    <xdr:to>
      <xdr:col>8</xdr:col>
      <xdr:colOff>1374320</xdr:colOff>
      <xdr:row>60</xdr:row>
      <xdr:rowOff>150600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550401" y="6068786"/>
          <a:ext cx="8893955" cy="551181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145678</xdr:colOff>
      <xdr:row>159</xdr:row>
      <xdr:rowOff>0</xdr:rowOff>
    </xdr:from>
    <xdr:to>
      <xdr:col>5</xdr:col>
      <xdr:colOff>200108</xdr:colOff>
      <xdr:row>162</xdr:row>
      <xdr:rowOff>51225</xdr:rowOff>
    </xdr:to>
    <xdr:sp macro="" textlink="">
      <xdr:nvSpPr>
        <xdr:cNvPr id="31" name="Text Box 16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45678" y="30289500"/>
          <a:ext cx="11820606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Формирование артикула</a:t>
          </a:r>
          <a:endParaRPr lang="ru-RU" sz="1600" b="1" i="0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1</xdr:col>
      <xdr:colOff>2166938</xdr:colOff>
      <xdr:row>63</xdr:row>
      <xdr:rowOff>90488</xdr:rowOff>
    </xdr:from>
    <xdr:to>
      <xdr:col>5</xdr:col>
      <xdr:colOff>607219</xdr:colOff>
      <xdr:row>98</xdr:row>
      <xdr:rowOff>137462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87" r="16856" b="11916"/>
        <a:stretch/>
      </xdr:blipFill>
      <xdr:spPr>
        <a:xfrm>
          <a:off x="4798219" y="12091988"/>
          <a:ext cx="7584281" cy="67144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976313</xdr:colOff>
      <xdr:row>71</xdr:row>
      <xdr:rowOff>83344</xdr:rowOff>
    </xdr:from>
    <xdr:to>
      <xdr:col>4</xdr:col>
      <xdr:colOff>1297781</xdr:colOff>
      <xdr:row>72</xdr:row>
      <xdr:rowOff>119062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9846469" y="13608844"/>
          <a:ext cx="1774031" cy="226218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973932</xdr:colOff>
      <xdr:row>78</xdr:row>
      <xdr:rowOff>161287</xdr:rowOff>
    </xdr:from>
    <xdr:to>
      <xdr:col>5</xdr:col>
      <xdr:colOff>333375</xdr:colOff>
      <xdr:row>80</xdr:row>
      <xdr:rowOff>69056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9844088" y="15020287"/>
          <a:ext cx="2264568" cy="288769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650082</xdr:colOff>
      <xdr:row>86</xdr:row>
      <xdr:rowOff>154781</xdr:rowOff>
    </xdr:from>
    <xdr:to>
      <xdr:col>4</xdr:col>
      <xdr:colOff>1266325</xdr:colOff>
      <xdr:row>87</xdr:row>
      <xdr:rowOff>42863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10972801" y="16537781"/>
          <a:ext cx="616243" cy="78582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1445420</xdr:colOff>
      <xdr:row>91</xdr:row>
      <xdr:rowOff>26064</xdr:rowOff>
    </xdr:from>
    <xdr:to>
      <xdr:col>4</xdr:col>
      <xdr:colOff>1226343</xdr:colOff>
      <xdr:row>91</xdr:row>
      <xdr:rowOff>183356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10315576" y="17361564"/>
          <a:ext cx="1233486" cy="157292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178594</xdr:colOff>
      <xdr:row>104</xdr:row>
      <xdr:rowOff>95248</xdr:rowOff>
    </xdr:from>
    <xdr:to>
      <xdr:col>2</xdr:col>
      <xdr:colOff>1041000</xdr:colOff>
      <xdr:row>116</xdr:row>
      <xdr:rowOff>157902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594" y="19907248"/>
          <a:ext cx="8280000" cy="2348654"/>
        </a:xfrm>
        <a:prstGeom prst="rect">
          <a:avLst/>
        </a:prstGeom>
      </xdr:spPr>
    </xdr:pic>
    <xdr:clientData/>
  </xdr:twoCellAnchor>
  <xdr:twoCellAnchor editAs="oneCell">
    <xdr:from>
      <xdr:col>3</xdr:col>
      <xdr:colOff>83343</xdr:colOff>
      <xdr:row>102</xdr:row>
      <xdr:rowOff>166686</xdr:rowOff>
    </xdr:from>
    <xdr:to>
      <xdr:col>8</xdr:col>
      <xdr:colOff>1100530</xdr:colOff>
      <xdr:row>116</xdr:row>
      <xdr:rowOff>143816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53499" y="19597686"/>
          <a:ext cx="8280000" cy="264413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178592</xdr:colOff>
      <xdr:row>119</xdr:row>
      <xdr:rowOff>107151</xdr:rowOff>
    </xdr:from>
    <xdr:to>
      <xdr:col>2</xdr:col>
      <xdr:colOff>988217</xdr:colOff>
      <xdr:row>135</xdr:row>
      <xdr:rowOff>179039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8592" y="22776651"/>
          <a:ext cx="8227219" cy="3119888"/>
        </a:xfrm>
        <a:prstGeom prst="rect">
          <a:avLst/>
        </a:prstGeom>
      </xdr:spPr>
    </xdr:pic>
    <xdr:clientData/>
  </xdr:twoCellAnchor>
  <xdr:twoCellAnchor editAs="oneCell">
    <xdr:from>
      <xdr:col>3</xdr:col>
      <xdr:colOff>83342</xdr:colOff>
      <xdr:row>118</xdr:row>
      <xdr:rowOff>47393</xdr:rowOff>
    </xdr:from>
    <xdr:to>
      <xdr:col>8</xdr:col>
      <xdr:colOff>1059652</xdr:colOff>
      <xdr:row>136</xdr:row>
      <xdr:rowOff>2622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53498" y="22526393"/>
          <a:ext cx="8239123" cy="3384229"/>
        </a:xfrm>
        <a:prstGeom prst="rect">
          <a:avLst/>
        </a:prstGeom>
      </xdr:spPr>
    </xdr:pic>
    <xdr:clientData/>
  </xdr:twoCellAnchor>
  <xdr:twoCellAnchor editAs="oneCell">
    <xdr:from>
      <xdr:col>1</xdr:col>
      <xdr:colOff>1940719</xdr:colOff>
      <xdr:row>137</xdr:row>
      <xdr:rowOff>105200</xdr:rowOff>
    </xdr:from>
    <xdr:to>
      <xdr:col>5</xdr:col>
      <xdr:colOff>1112717</xdr:colOff>
      <xdr:row>158</xdr:row>
      <xdr:rowOff>64700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2000" y="26203700"/>
          <a:ext cx="8315998" cy="39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788988</xdr:colOff>
      <xdr:row>160</xdr:row>
      <xdr:rowOff>115887</xdr:rowOff>
    </xdr:from>
    <xdr:to>
      <xdr:col>8</xdr:col>
      <xdr:colOff>631031</xdr:colOff>
      <xdr:row>186</xdr:row>
      <xdr:rowOff>23813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34B614F-5E4B-C26F-DC77-10CF067E13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70"/>
        <a:stretch/>
      </xdr:blipFill>
      <xdr:spPr bwMode="auto">
        <a:xfrm>
          <a:off x="788988" y="28690887"/>
          <a:ext cx="16689387" cy="455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54429</xdr:colOff>
      <xdr:row>7</xdr:row>
      <xdr:rowOff>42342</xdr:rowOff>
    </xdr:from>
    <xdr:to>
      <xdr:col>7</xdr:col>
      <xdr:colOff>1374321</xdr:colOff>
      <xdr:row>12</xdr:row>
      <xdr:rowOff>95249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4429" y="1375842"/>
          <a:ext cx="15947571" cy="100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Напольные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медно-алюминиевые конвекторы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отопления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Floor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</xdr:col>
      <xdr:colOff>1143000</xdr:colOff>
      <xdr:row>14</xdr:row>
      <xdr:rowOff>159367</xdr:rowOff>
    </xdr:from>
    <xdr:to>
      <xdr:col>8</xdr:col>
      <xdr:colOff>1374321</xdr:colOff>
      <xdr:row>41</xdr:row>
      <xdr:rowOff>149679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58893" y="2826367"/>
          <a:ext cx="8885464" cy="513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Level Floor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напольные конвекторы с медно-алюминиевым теплообменником — решение для отопления любых типов помещений. </a:t>
          </a: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общей сложности модельный ряд включает в себя более 450 типоразмеров, начиная от 8 см в высоту и 40 см в длину. Благодаря этому, конвекторы прекрасно подходят для монтажа не только в традиционные места установки приборов отопления, но и под низкие подоконники, в помещения с «французскими» окнами,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местах с витринами в пол, идеально вписываясь в дизайн интерьера.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 элементы конструкции Gekon Level изготавливаются на нашем собственном производстве по современным технологиям с использованием новейших станков. Все стыковые грибы конвектора практически не видны после сборки и окрашивания благодаря особым методам производства.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Стандартно приборы выполнены в полуматовом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белом цвете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RAL9016.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вашему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запросу конвекторы могут быть окрашены практически в любые цвета - от классических гладких поверхностей по палитре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 текстурированных фактурных покрытий из серий металлик, песок, кварц и др.</a:t>
          </a:r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118461</xdr:colOff>
      <xdr:row>65</xdr:row>
      <xdr:rowOff>132414</xdr:rowOff>
    </xdr:from>
    <xdr:to>
      <xdr:col>1</xdr:col>
      <xdr:colOff>631610</xdr:colOff>
      <xdr:row>67</xdr:row>
      <xdr:rowOff>75414</xdr:rowOff>
    </xdr:to>
    <xdr:sp macro="" textlink="">
      <xdr:nvSpPr>
        <xdr:cNvPr id="6" name="Text Box 16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8461" y="12514914"/>
          <a:ext cx="3139328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Комплектация прибора:</a:t>
          </a:r>
        </a:p>
      </xdr:txBody>
    </xdr:sp>
    <xdr:clientData/>
  </xdr:twoCellAnchor>
  <xdr:twoCellAnchor>
    <xdr:from>
      <xdr:col>0</xdr:col>
      <xdr:colOff>204106</xdr:colOff>
      <xdr:row>46</xdr:row>
      <xdr:rowOff>166634</xdr:rowOff>
    </xdr:from>
    <xdr:to>
      <xdr:col>5</xdr:col>
      <xdr:colOff>841854</xdr:colOff>
      <xdr:row>65</xdr:row>
      <xdr:rowOff>2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204106" y="8929634"/>
          <a:ext cx="12413029" cy="3452868"/>
          <a:chOff x="204106" y="8344532"/>
          <a:chExt cx="12380712" cy="3249959"/>
        </a:xfrm>
      </xdr:grpSpPr>
      <xdr:sp macro="" textlink="">
        <xdr:nvSpPr>
          <xdr:cNvPr id="4" name="Text Box 16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20133" y="8344532"/>
            <a:ext cx="1704896" cy="324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Гарантия:</a:t>
            </a:r>
          </a:p>
        </xdr:txBody>
      </xdr:sp>
      <xdr:sp macro="" textlink="">
        <xdr:nvSpPr>
          <xdr:cNvPr id="5" name="Text Box 163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106" y="8344532"/>
            <a:ext cx="2264147" cy="2881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ctr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Общие характеристики: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204106" y="8645913"/>
            <a:ext cx="5506090" cy="15309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Полностью адаптирован для использования в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российских системах центрального отопления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Рабочее давление 16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Опрессовочное давление 2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Максимальная температура теплоносителя 110 °С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Подключение 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ВР</a:t>
            </a:r>
            <a:r>
              <a:rPr lang="ru-RU" sz="16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1/2"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5420133" y="8645913"/>
            <a:ext cx="7164685" cy="514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 все компоненты – 10 лет;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249419" y="10509487"/>
            <a:ext cx="7060199" cy="10850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Напольные приборы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Gekon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Level Floor 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  </a:r>
          </a:p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Сертифицированы согласно ГОСТ 31311-2005</a:t>
            </a:r>
            <a:endPara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Text Box 163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9" y="10229762"/>
            <a:ext cx="1715461" cy="281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t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Сертификация:</a:t>
            </a:r>
          </a:p>
        </xdr:txBody>
      </xdr:sp>
    </xdr:grpSp>
    <xdr:clientData/>
  </xdr:twoCellAnchor>
  <xdr:twoCellAnchor editAs="oneCell">
    <xdr:from>
      <xdr:col>0</xdr:col>
      <xdr:colOff>117123</xdr:colOff>
      <xdr:row>0</xdr:row>
      <xdr:rowOff>119561</xdr:rowOff>
    </xdr:from>
    <xdr:to>
      <xdr:col>8</xdr:col>
      <xdr:colOff>1291087</xdr:colOff>
      <xdr:row>6</xdr:row>
      <xdr:rowOff>158894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3" y="119561"/>
          <a:ext cx="17244000" cy="1182333"/>
        </a:xfrm>
        <a:prstGeom prst="rect">
          <a:avLst/>
        </a:prstGeom>
      </xdr:spPr>
    </xdr:pic>
    <xdr:clientData/>
  </xdr:twoCellAnchor>
  <xdr:twoCellAnchor editAs="oneCell">
    <xdr:from>
      <xdr:col>7</xdr:col>
      <xdr:colOff>432673</xdr:colOff>
      <xdr:row>6</xdr:row>
      <xdr:rowOff>81642</xdr:rowOff>
    </xdr:from>
    <xdr:to>
      <xdr:col>8</xdr:col>
      <xdr:colOff>911941</xdr:colOff>
      <xdr:row>14</xdr:row>
      <xdr:rowOff>190499</xdr:rowOff>
    </xdr:to>
    <xdr:pic>
      <xdr:nvPicPr>
        <xdr:cNvPr id="15" name="Рисунок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0352" y="1224642"/>
          <a:ext cx="1921625" cy="1632857"/>
        </a:xfrm>
        <a:prstGeom prst="rect">
          <a:avLst/>
        </a:prstGeom>
      </xdr:spPr>
    </xdr:pic>
    <xdr:clientData/>
  </xdr:twoCellAnchor>
  <xdr:twoCellAnchor>
    <xdr:from>
      <xdr:col>0</xdr:col>
      <xdr:colOff>78950</xdr:colOff>
      <xdr:row>65</xdr:row>
      <xdr:rowOff>53068</xdr:rowOff>
    </xdr:from>
    <xdr:to>
      <xdr:col>8</xdr:col>
      <xdr:colOff>1401535</xdr:colOff>
      <xdr:row>65</xdr:row>
      <xdr:rowOff>53068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78950" y="6339568"/>
          <a:ext cx="15950264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12275</xdr:colOff>
      <xdr:row>101</xdr:row>
      <xdr:rowOff>125186</xdr:rowOff>
    </xdr:from>
    <xdr:to>
      <xdr:col>8</xdr:col>
      <xdr:colOff>1415142</xdr:colOff>
      <xdr:row>101</xdr:row>
      <xdr:rowOff>125186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H="1">
          <a:off x="12275" y="19365686"/>
          <a:ext cx="17472903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1115787</xdr:colOff>
      <xdr:row>35</xdr:row>
      <xdr:rowOff>18773</xdr:rowOff>
    </xdr:from>
    <xdr:to>
      <xdr:col>8</xdr:col>
      <xdr:colOff>1246732</xdr:colOff>
      <xdr:row>63</xdr:row>
      <xdr:rowOff>122465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4" t="17250" r="7062" b="7256"/>
        <a:stretch/>
      </xdr:blipFill>
      <xdr:spPr>
        <a:xfrm>
          <a:off x="8531680" y="6686273"/>
          <a:ext cx="8785088" cy="543769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204106</xdr:colOff>
      <xdr:row>14</xdr:row>
      <xdr:rowOff>139448</xdr:rowOff>
    </xdr:from>
    <xdr:to>
      <xdr:col>2</xdr:col>
      <xdr:colOff>966107</xdr:colOff>
      <xdr:row>46</xdr:row>
      <xdr:rowOff>175908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6" y="2806448"/>
          <a:ext cx="8177894" cy="61324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28605</xdr:colOff>
      <xdr:row>161</xdr:row>
      <xdr:rowOff>19003</xdr:rowOff>
    </xdr:from>
    <xdr:to>
      <xdr:col>8</xdr:col>
      <xdr:colOff>1431472</xdr:colOff>
      <xdr:row>161</xdr:row>
      <xdr:rowOff>19003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H="1">
          <a:off x="28605" y="30499003"/>
          <a:ext cx="17472903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244928</xdr:colOff>
      <xdr:row>104</xdr:row>
      <xdr:rowOff>149677</xdr:rowOff>
    </xdr:from>
    <xdr:to>
      <xdr:col>8</xdr:col>
      <xdr:colOff>966106</xdr:colOff>
      <xdr:row>159</xdr:row>
      <xdr:rowOff>436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1" t="17843" r="25275" b="17427"/>
        <a:stretch/>
      </xdr:blipFill>
      <xdr:spPr>
        <a:xfrm>
          <a:off x="244928" y="19961677"/>
          <a:ext cx="16791214" cy="10328259"/>
        </a:xfrm>
        <a:prstGeom prst="rect">
          <a:avLst/>
        </a:prstGeom>
      </xdr:spPr>
    </xdr:pic>
    <xdr:clientData/>
  </xdr:twoCellAnchor>
  <xdr:twoCellAnchor editAs="absolute">
    <xdr:from>
      <xdr:col>0</xdr:col>
      <xdr:colOff>122463</xdr:colOff>
      <xdr:row>101</xdr:row>
      <xdr:rowOff>166489</xdr:rowOff>
    </xdr:from>
    <xdr:to>
      <xdr:col>5</xdr:col>
      <xdr:colOff>176893</xdr:colOff>
      <xdr:row>105</xdr:row>
      <xdr:rowOff>27214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22463" y="19406989"/>
          <a:ext cx="11797394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6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6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(размеры в см.)</a:t>
          </a:r>
        </a:p>
        <a:p>
          <a:pPr algn="l" rtl="1">
            <a:defRPr sz="1000"/>
          </a:pP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Размер ножек представлен для примера. Высота ножек может быть 7, 10, 15 см для любого типоразмера.</a:t>
          </a:r>
          <a:endParaRPr lang="ru-RU" sz="16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1</xdr:col>
      <xdr:colOff>571500</xdr:colOff>
      <xdr:row>65</xdr:row>
      <xdr:rowOff>122464</xdr:rowOff>
    </xdr:from>
    <xdr:to>
      <xdr:col>6</xdr:col>
      <xdr:colOff>356980</xdr:colOff>
      <xdr:row>101</xdr:row>
      <xdr:rowOff>68464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5" b="2630"/>
        <a:stretch/>
      </xdr:blipFill>
      <xdr:spPr>
        <a:xfrm>
          <a:off x="3197679" y="12504964"/>
          <a:ext cx="10344622" cy="6804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oneCellAnchor>
    <xdr:from>
      <xdr:col>4</xdr:col>
      <xdr:colOff>952500</xdr:colOff>
      <xdr:row>70</xdr:row>
      <xdr:rowOff>81642</xdr:rowOff>
    </xdr:from>
    <xdr:ext cx="4675639" cy="40543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1253107" y="13416642"/>
          <a:ext cx="467563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Решетка</a:t>
          </a:r>
          <a:r>
            <a:rPr lang="ru-RU" sz="2000" b="1" baseline="0"/>
            <a:t> из анодированного алюминия</a:t>
          </a:r>
          <a:endParaRPr lang="ru-RU" sz="2000" b="1"/>
        </a:p>
      </xdr:txBody>
    </xdr:sp>
    <xdr:clientData/>
  </xdr:oneCellAnchor>
  <xdr:oneCellAnchor>
    <xdr:from>
      <xdr:col>5</xdr:col>
      <xdr:colOff>358734</xdr:colOff>
      <xdr:row>81</xdr:row>
      <xdr:rowOff>29686</xdr:rowOff>
    </xdr:from>
    <xdr:ext cx="3576492" cy="40543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2101698" y="15460186"/>
          <a:ext cx="357649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Кожух из оцинкованной стали</a:t>
          </a:r>
        </a:p>
      </xdr:txBody>
    </xdr:sp>
    <xdr:clientData/>
  </xdr:oneCellAnchor>
  <xdr:oneCellAnchor>
    <xdr:from>
      <xdr:col>4</xdr:col>
      <xdr:colOff>1246909</xdr:colOff>
      <xdr:row>88</xdr:row>
      <xdr:rowOff>81641</xdr:rowOff>
    </xdr:from>
    <xdr:ext cx="4521046" cy="4054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547516" y="16845641"/>
          <a:ext cx="452104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Медно-алюминиевый теплообменник</a:t>
          </a:r>
        </a:p>
      </xdr:txBody>
    </xdr:sp>
    <xdr:clientData/>
  </xdr:oneCellAnchor>
  <xdr:oneCellAnchor>
    <xdr:from>
      <xdr:col>5</xdr:col>
      <xdr:colOff>254825</xdr:colOff>
      <xdr:row>96</xdr:row>
      <xdr:rowOff>133596</xdr:rowOff>
    </xdr:from>
    <xdr:ext cx="4562852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997789" y="18421596"/>
          <a:ext cx="456285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Ножки (открытого</a:t>
          </a:r>
          <a:r>
            <a:rPr lang="ru-RU" sz="2000" b="1" baseline="0"/>
            <a:t> или закрытого типа)</a:t>
          </a:r>
          <a:endParaRPr lang="ru-RU" sz="2000" b="1"/>
        </a:p>
      </xdr:txBody>
    </xdr:sp>
    <xdr:clientData/>
  </xdr:oneCellAnchor>
  <xdr:twoCellAnchor editAs="absolute">
    <xdr:from>
      <xdr:col>0</xdr:col>
      <xdr:colOff>163284</xdr:colOff>
      <xdr:row>161</xdr:row>
      <xdr:rowOff>81644</xdr:rowOff>
    </xdr:from>
    <xdr:to>
      <xdr:col>5</xdr:col>
      <xdr:colOff>240926</xdr:colOff>
      <xdr:row>164</xdr:row>
      <xdr:rowOff>132869</xdr:rowOff>
    </xdr:to>
    <xdr:sp macro="" textlink="">
      <xdr:nvSpPr>
        <xdr:cNvPr id="29" name="Text Box 16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63284" y="30752144"/>
          <a:ext cx="11820606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Формирование артикула</a:t>
          </a:r>
          <a:endParaRPr lang="ru-RU" sz="1600" b="1" i="0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25</xdr:row>
      <xdr:rowOff>100854</xdr:rowOff>
    </xdr:from>
    <xdr:to>
      <xdr:col>6</xdr:col>
      <xdr:colOff>1358313</xdr:colOff>
      <xdr:row>29</xdr:row>
      <xdr:rowOff>100854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154832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Декоративные накладки на ножки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открытого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типа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71</xdr:row>
      <xdr:rowOff>186820</xdr:rowOff>
    </xdr:from>
    <xdr:to>
      <xdr:col>6</xdr:col>
      <xdr:colOff>1358313</xdr:colOff>
      <xdr:row>75</xdr:row>
      <xdr:rowOff>186819</xdr:rowOff>
    </xdr:to>
    <xdr:sp macro="" textlink="">
      <xdr:nvSpPr>
        <xdr:cNvPr id="3" name="Text Box 16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7483099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Пример обвязки напольного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конвектора 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3</xdr:col>
      <xdr:colOff>1836964</xdr:colOff>
      <xdr:row>32</xdr:row>
      <xdr:rowOff>65512</xdr:rowOff>
    </xdr:from>
    <xdr:to>
      <xdr:col>6</xdr:col>
      <xdr:colOff>1455963</xdr:colOff>
      <xdr:row>56</xdr:row>
      <xdr:rowOff>204105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2" t="46220" r="48327" b="23194"/>
        <a:stretch/>
      </xdr:blipFill>
      <xdr:spPr>
        <a:xfrm>
          <a:off x="8152039" y="7685512"/>
          <a:ext cx="5838825" cy="58535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78</xdr:row>
      <xdr:rowOff>136072</xdr:rowOff>
    </xdr:from>
    <xdr:to>
      <xdr:col>3</xdr:col>
      <xdr:colOff>931045</xdr:colOff>
      <xdr:row>98</xdr:row>
      <xdr:rowOff>68034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95572"/>
          <a:ext cx="7246119" cy="4694462"/>
        </a:xfrm>
        <a:prstGeom prst="rect">
          <a:avLst/>
        </a:prstGeom>
      </xdr:spPr>
    </xdr:pic>
    <xdr:clientData/>
  </xdr:twoCellAnchor>
  <xdr:twoCellAnchor editAs="oneCell">
    <xdr:from>
      <xdr:col>3</xdr:col>
      <xdr:colOff>884466</xdr:colOff>
      <xdr:row>78</xdr:row>
      <xdr:rowOff>149679</xdr:rowOff>
    </xdr:from>
    <xdr:to>
      <xdr:col>6</xdr:col>
      <xdr:colOff>544332</xdr:colOff>
      <xdr:row>98</xdr:row>
      <xdr:rowOff>122463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953"/>
        <a:stretch/>
      </xdr:blipFill>
      <xdr:spPr>
        <a:xfrm>
          <a:off x="7199541" y="19009179"/>
          <a:ext cx="5879692" cy="4735284"/>
        </a:xfrm>
        <a:prstGeom prst="rect">
          <a:avLst/>
        </a:prstGeom>
      </xdr:spPr>
    </xdr:pic>
    <xdr:clientData/>
  </xdr:twoCellAnchor>
  <xdr:twoCellAnchor editAs="oneCell">
    <xdr:from>
      <xdr:col>4</xdr:col>
      <xdr:colOff>13609</xdr:colOff>
      <xdr:row>107</xdr:row>
      <xdr:rowOff>2</xdr:rowOff>
    </xdr:from>
    <xdr:to>
      <xdr:col>6</xdr:col>
      <xdr:colOff>1129393</xdr:colOff>
      <xdr:row>128</xdr:row>
      <xdr:rowOff>27215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9" t="25560" r="7465" b="7912"/>
        <a:stretch/>
      </xdr:blipFill>
      <xdr:spPr>
        <a:xfrm>
          <a:off x="9548134" y="25765127"/>
          <a:ext cx="4116159" cy="5027838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2925537</xdr:colOff>
      <xdr:row>107</xdr:row>
      <xdr:rowOff>1</xdr:rowOff>
    </xdr:from>
    <xdr:to>
      <xdr:col>3</xdr:col>
      <xdr:colOff>2680607</xdr:colOff>
      <xdr:row>128</xdr:row>
      <xdr:rowOff>13608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11" t="25906" r="7062" b="7743"/>
        <a:stretch/>
      </xdr:blipFill>
      <xdr:spPr>
        <a:xfrm>
          <a:off x="4859112" y="25765126"/>
          <a:ext cx="4136570" cy="5014232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176892</xdr:colOff>
      <xdr:row>107</xdr:row>
      <xdr:rowOff>0</xdr:rowOff>
    </xdr:from>
    <xdr:to>
      <xdr:col>2</xdr:col>
      <xdr:colOff>2326823</xdr:colOff>
      <xdr:row>128</xdr:row>
      <xdr:rowOff>27215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3" t="25727" r="7742" b="7746"/>
        <a:stretch/>
      </xdr:blipFill>
      <xdr:spPr>
        <a:xfrm>
          <a:off x="176892" y="25765125"/>
          <a:ext cx="4083505" cy="5027840"/>
        </a:xfrm>
        <a:prstGeom prst="rect">
          <a:avLst/>
        </a:prstGeom>
      </xdr:spPr>
    </xdr:pic>
    <xdr:clientData/>
  </xdr:twoCellAnchor>
  <xdr:twoCellAnchor editAs="oneCell">
    <xdr:from>
      <xdr:col>1</xdr:col>
      <xdr:colOff>582706</xdr:colOff>
      <xdr:row>34</xdr:row>
      <xdr:rowOff>168086</xdr:rowOff>
    </xdr:from>
    <xdr:to>
      <xdr:col>3</xdr:col>
      <xdr:colOff>1008530</xdr:colOff>
      <xdr:row>53</xdr:row>
      <xdr:rowOff>78440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8" t="20329" r="7863" b="23299"/>
        <a:stretch/>
      </xdr:blipFill>
      <xdr:spPr>
        <a:xfrm>
          <a:off x="582706" y="8264336"/>
          <a:ext cx="6740898" cy="4434729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6724</xdr:rowOff>
    </xdr:from>
    <xdr:to>
      <xdr:col>6</xdr:col>
      <xdr:colOff>1358313</xdr:colOff>
      <xdr:row>4</xdr:row>
      <xdr:rowOff>6724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6724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Варианты ножек</a:t>
          </a:r>
        </a:p>
      </xdr:txBody>
    </xdr:sp>
    <xdr:clientData/>
  </xdr:twoCellAnchor>
  <xdr:twoCellAnchor editAs="oneCell">
    <xdr:from>
      <xdr:col>3</xdr:col>
      <xdr:colOff>3126441</xdr:colOff>
      <xdr:row>4</xdr:row>
      <xdr:rowOff>199146</xdr:rowOff>
    </xdr:from>
    <xdr:to>
      <xdr:col>6</xdr:col>
      <xdr:colOff>1467175</xdr:colOff>
      <xdr:row>19</xdr:row>
      <xdr:rowOff>89293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1516" y="1151646"/>
          <a:ext cx="4560560" cy="3462022"/>
        </a:xfrm>
        <a:prstGeom prst="rect">
          <a:avLst/>
        </a:prstGeom>
      </xdr:spPr>
    </xdr:pic>
    <xdr:clientData/>
  </xdr:twoCellAnchor>
  <xdr:twoCellAnchor editAs="oneCell">
    <xdr:from>
      <xdr:col>2</xdr:col>
      <xdr:colOff>2784661</xdr:colOff>
      <xdr:row>4</xdr:row>
      <xdr:rowOff>199146</xdr:rowOff>
    </xdr:from>
    <xdr:to>
      <xdr:col>3</xdr:col>
      <xdr:colOff>2963160</xdr:colOff>
      <xdr:row>19</xdr:row>
      <xdr:rowOff>89293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236" y="1151646"/>
          <a:ext cx="4559999" cy="34620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199146</xdr:rowOff>
    </xdr:from>
    <xdr:to>
      <xdr:col>2</xdr:col>
      <xdr:colOff>2621382</xdr:colOff>
      <xdr:row>19</xdr:row>
      <xdr:rowOff>89293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646"/>
          <a:ext cx="4554956" cy="3462022"/>
        </a:xfrm>
        <a:prstGeom prst="rect">
          <a:avLst/>
        </a:prstGeom>
      </xdr:spPr>
    </xdr:pic>
    <xdr:clientData/>
  </xdr:twoCellAnchor>
  <xdr:oneCellAnchor>
    <xdr:from>
      <xdr:col>1</xdr:col>
      <xdr:colOff>22410</xdr:colOff>
      <xdr:row>19</xdr:row>
      <xdr:rowOff>190500</xdr:rowOff>
    </xdr:from>
    <xdr:ext cx="4085221" cy="342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35322" y="4661647"/>
          <a:ext cx="408522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Открытые ножки.</a:t>
          </a:r>
          <a:r>
            <a:rPr lang="ru-RU" sz="1600" b="1" baseline="0"/>
            <a:t> Обозначение в артикуле:</a:t>
          </a:r>
        </a:p>
      </xdr:txBody>
    </xdr:sp>
    <xdr:clientData/>
  </xdr:oneCellAnchor>
  <xdr:oneCellAnchor>
    <xdr:from>
      <xdr:col>2</xdr:col>
      <xdr:colOff>2812675</xdr:colOff>
      <xdr:row>19</xdr:row>
      <xdr:rowOff>190500</xdr:rowOff>
    </xdr:from>
    <xdr:ext cx="4183838" cy="59323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964204" y="4661647"/>
          <a:ext cx="4183838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Открытые ножки + декоративные накладки.</a:t>
          </a:r>
          <a:endParaRPr lang="ru-RU" sz="1600" b="1" baseline="0"/>
        </a:p>
        <a:p>
          <a:r>
            <a:rPr lang="ru-RU" sz="1600" b="1" baseline="0"/>
            <a:t>Артикулы и кол-во накладок см. ниже.</a:t>
          </a:r>
        </a:p>
      </xdr:txBody>
    </xdr:sp>
    <xdr:clientData/>
  </xdr:oneCellAnchor>
  <xdr:oneCellAnchor>
    <xdr:from>
      <xdr:col>3</xdr:col>
      <xdr:colOff>3148851</xdr:colOff>
      <xdr:row>19</xdr:row>
      <xdr:rowOff>190500</xdr:rowOff>
    </xdr:from>
    <xdr:ext cx="4066691" cy="34278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9681880" y="4661647"/>
          <a:ext cx="406669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Закрытые ножки.</a:t>
          </a:r>
          <a:r>
            <a:rPr lang="ru-RU" sz="1600" b="1" baseline="0"/>
            <a:t> Обозначение в артикуле: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5"/>
  <sheetViews>
    <sheetView showGridLines="0" zoomScale="55" zoomScaleNormal="55" workbookViewId="0">
      <selection activeCell="E197" sqref="E197"/>
    </sheetView>
  </sheetViews>
  <sheetFormatPr defaultColWidth="9.140625" defaultRowHeight="15" x14ac:dyDescent="0.25"/>
  <cols>
    <col min="1" max="1" width="39.42578125" style="2" bestFit="1" customWidth="1"/>
    <col min="2" max="2" width="71.85546875" style="2" bestFit="1" customWidth="1"/>
    <col min="3" max="9" width="21.7109375" style="2" customWidth="1"/>
    <col min="10" max="11" width="16.7109375" style="1" customWidth="1"/>
    <col min="12" max="12" width="5.140625" style="2" customWidth="1"/>
    <col min="13" max="16384" width="9.140625" style="2"/>
  </cols>
  <sheetData>
    <row r="1" spans="9:11" x14ac:dyDescent="0.25">
      <c r="I1" s="5"/>
    </row>
    <row r="2" spans="9:11" x14ac:dyDescent="0.25">
      <c r="I2" s="5"/>
    </row>
    <row r="3" spans="9:11" x14ac:dyDescent="0.25">
      <c r="I3" s="5"/>
    </row>
    <row r="4" spans="9:11" x14ac:dyDescent="0.25">
      <c r="I4" s="5"/>
    </row>
    <row r="5" spans="9:11" x14ac:dyDescent="0.25">
      <c r="I5" s="5"/>
    </row>
    <row r="6" spans="9:11" x14ac:dyDescent="0.25">
      <c r="I6" s="5"/>
    </row>
    <row r="7" spans="9:11" x14ac:dyDescent="0.25">
      <c r="I7" s="5"/>
      <c r="J7" s="2"/>
      <c r="K7" s="2"/>
    </row>
    <row r="8" spans="9:11" x14ac:dyDescent="0.25">
      <c r="I8" s="5"/>
      <c r="J8" s="2"/>
      <c r="K8" s="2"/>
    </row>
    <row r="9" spans="9:11" x14ac:dyDescent="0.25">
      <c r="I9" s="5"/>
      <c r="J9" s="2"/>
      <c r="K9" s="2"/>
    </row>
    <row r="10" spans="9:11" x14ac:dyDescent="0.25">
      <c r="I10" s="5"/>
      <c r="J10" s="2"/>
      <c r="K10" s="2"/>
    </row>
    <row r="11" spans="9:11" x14ac:dyDescent="0.25">
      <c r="I11" s="5"/>
      <c r="J11" s="2"/>
      <c r="K11" s="2"/>
    </row>
    <row r="12" spans="9:11" x14ac:dyDescent="0.25">
      <c r="I12" s="5"/>
      <c r="J12" s="2"/>
      <c r="K12" s="2"/>
    </row>
    <row r="13" spans="9:11" x14ac:dyDescent="0.25">
      <c r="I13" s="5"/>
      <c r="J13" s="2"/>
      <c r="K13" s="2"/>
    </row>
    <row r="14" spans="9:11" x14ac:dyDescent="0.25">
      <c r="I14" s="5"/>
      <c r="J14" s="2"/>
      <c r="K14" s="2"/>
    </row>
    <row r="15" spans="9:11" x14ac:dyDescent="0.25">
      <c r="I15" s="5"/>
      <c r="J15" s="2"/>
      <c r="K15" s="2"/>
    </row>
    <row r="16" spans="9:11" x14ac:dyDescent="0.25">
      <c r="I16" s="5"/>
      <c r="J16" s="2"/>
      <c r="K16" s="2"/>
    </row>
    <row r="17" spans="9:11" x14ac:dyDescent="0.25">
      <c r="I17" s="5"/>
      <c r="J17" s="2"/>
      <c r="K17" s="2"/>
    </row>
    <row r="18" spans="9:11" x14ac:dyDescent="0.25">
      <c r="I18" s="5"/>
      <c r="J18" s="2"/>
      <c r="K18" s="2"/>
    </row>
    <row r="19" spans="9:11" x14ac:dyDescent="0.25">
      <c r="I19" s="5"/>
      <c r="J19" s="2"/>
      <c r="K19" s="2"/>
    </row>
    <row r="20" spans="9:11" x14ac:dyDescent="0.25">
      <c r="I20" s="5"/>
      <c r="J20" s="2"/>
      <c r="K20" s="2"/>
    </row>
    <row r="21" spans="9:11" x14ac:dyDescent="0.25">
      <c r="I21" s="5"/>
      <c r="J21" s="2"/>
      <c r="K21" s="2"/>
    </row>
    <row r="22" spans="9:11" x14ac:dyDescent="0.25">
      <c r="I22" s="5"/>
      <c r="J22" s="2"/>
      <c r="K22" s="2"/>
    </row>
    <row r="23" spans="9:11" x14ac:dyDescent="0.25">
      <c r="I23" s="5"/>
      <c r="J23" s="2"/>
      <c r="K23" s="2"/>
    </row>
    <row r="24" spans="9:11" x14ac:dyDescent="0.25">
      <c r="I24" s="5"/>
      <c r="J24" s="2"/>
      <c r="K24" s="2"/>
    </row>
    <row r="25" spans="9:11" x14ac:dyDescent="0.25">
      <c r="I25" s="5"/>
      <c r="J25" s="2"/>
      <c r="K25" s="2"/>
    </row>
    <row r="26" spans="9:11" x14ac:dyDescent="0.25">
      <c r="I26" s="5"/>
      <c r="J26" s="2"/>
      <c r="K26" s="2"/>
    </row>
    <row r="27" spans="9:11" x14ac:dyDescent="0.25">
      <c r="I27" s="5"/>
      <c r="J27" s="2"/>
      <c r="K27" s="2"/>
    </row>
    <row r="28" spans="9:11" x14ac:dyDescent="0.25">
      <c r="I28" s="5"/>
      <c r="J28" s="2"/>
      <c r="K28" s="2"/>
    </row>
    <row r="29" spans="9:11" x14ac:dyDescent="0.25">
      <c r="I29" s="5"/>
      <c r="J29" s="2"/>
      <c r="K29" s="2"/>
    </row>
    <row r="30" spans="9:11" x14ac:dyDescent="0.25">
      <c r="I30" s="5"/>
      <c r="J30" s="2"/>
      <c r="K30" s="2"/>
    </row>
    <row r="31" spans="9:11" x14ac:dyDescent="0.25">
      <c r="I31" s="5"/>
      <c r="J31" s="2"/>
      <c r="K31" s="2"/>
    </row>
    <row r="32" spans="9:11" x14ac:dyDescent="0.25">
      <c r="I32" s="5"/>
      <c r="J32" s="2"/>
      <c r="K32" s="2"/>
    </row>
    <row r="33" spans="9:11" x14ac:dyDescent="0.25">
      <c r="I33" s="5"/>
      <c r="J33" s="2"/>
      <c r="K33" s="2"/>
    </row>
    <row r="34" spans="9:11" x14ac:dyDescent="0.25">
      <c r="I34" s="5"/>
      <c r="J34" s="2"/>
      <c r="K34" s="2"/>
    </row>
    <row r="35" spans="9:11" x14ac:dyDescent="0.25">
      <c r="I35" s="5"/>
      <c r="J35" s="2"/>
      <c r="K35" s="2"/>
    </row>
    <row r="36" spans="9:11" x14ac:dyDescent="0.25">
      <c r="I36" s="5"/>
      <c r="J36" s="2"/>
      <c r="K36" s="2"/>
    </row>
    <row r="37" spans="9:11" x14ac:dyDescent="0.25">
      <c r="I37" s="5"/>
      <c r="J37" s="2"/>
      <c r="K37" s="2"/>
    </row>
    <row r="38" spans="9:11" x14ac:dyDescent="0.25">
      <c r="I38" s="5"/>
      <c r="J38" s="2"/>
      <c r="K38" s="2"/>
    </row>
    <row r="39" spans="9:11" x14ac:dyDescent="0.25">
      <c r="I39" s="5"/>
      <c r="J39" s="2"/>
      <c r="K39" s="2"/>
    </row>
    <row r="40" spans="9:11" x14ac:dyDescent="0.25">
      <c r="I40" s="5"/>
      <c r="J40" s="2"/>
      <c r="K40" s="2"/>
    </row>
    <row r="41" spans="9:11" x14ac:dyDescent="0.25">
      <c r="I41" s="5"/>
      <c r="J41" s="2"/>
      <c r="K41" s="2"/>
    </row>
    <row r="42" spans="9:11" x14ac:dyDescent="0.25">
      <c r="I42" s="5"/>
      <c r="J42" s="2"/>
      <c r="K42" s="2"/>
    </row>
    <row r="43" spans="9:11" x14ac:dyDescent="0.25">
      <c r="I43" s="5"/>
      <c r="J43" s="2"/>
      <c r="K43" s="2"/>
    </row>
    <row r="44" spans="9:11" x14ac:dyDescent="0.25">
      <c r="I44" s="5"/>
      <c r="J44" s="2"/>
      <c r="K44" s="2"/>
    </row>
    <row r="45" spans="9:11" x14ac:dyDescent="0.25">
      <c r="I45" s="5"/>
      <c r="J45" s="2"/>
      <c r="K45" s="2"/>
    </row>
    <row r="46" spans="9:11" x14ac:dyDescent="0.25">
      <c r="I46" s="5"/>
      <c r="J46" s="2"/>
      <c r="K46" s="2"/>
    </row>
    <row r="47" spans="9:11" x14ac:dyDescent="0.25">
      <c r="I47" s="5"/>
      <c r="J47" s="2"/>
      <c r="K47" s="2"/>
    </row>
    <row r="48" spans="9:11" x14ac:dyDescent="0.25">
      <c r="I48" s="5"/>
      <c r="J48" s="2"/>
      <c r="K48" s="2"/>
    </row>
    <row r="49" spans="9:11" x14ac:dyDescent="0.25">
      <c r="I49" s="5"/>
      <c r="J49" s="2"/>
      <c r="K49" s="2"/>
    </row>
    <row r="50" spans="9:11" x14ac:dyDescent="0.25">
      <c r="I50" s="5"/>
      <c r="J50" s="2"/>
      <c r="K50" s="2"/>
    </row>
    <row r="51" spans="9:11" x14ac:dyDescent="0.25">
      <c r="I51" s="5"/>
      <c r="J51" s="2"/>
      <c r="K51" s="2"/>
    </row>
    <row r="52" spans="9:11" x14ac:dyDescent="0.25">
      <c r="I52" s="5"/>
      <c r="J52" s="2"/>
      <c r="K52" s="2"/>
    </row>
    <row r="53" spans="9:11" x14ac:dyDescent="0.25">
      <c r="I53" s="5"/>
      <c r="J53" s="2"/>
      <c r="K53" s="2"/>
    </row>
    <row r="54" spans="9:11" x14ac:dyDescent="0.25">
      <c r="I54" s="5"/>
      <c r="J54" s="2"/>
      <c r="K54" s="2"/>
    </row>
    <row r="55" spans="9:11" x14ac:dyDescent="0.25">
      <c r="I55" s="5"/>
      <c r="J55" s="2"/>
      <c r="K55" s="2"/>
    </row>
    <row r="56" spans="9:11" x14ac:dyDescent="0.25">
      <c r="I56" s="5"/>
      <c r="J56" s="2"/>
      <c r="K56" s="2"/>
    </row>
    <row r="57" spans="9:11" x14ac:dyDescent="0.25">
      <c r="I57" s="5"/>
      <c r="J57" s="2"/>
      <c r="K57" s="2"/>
    </row>
    <row r="58" spans="9:11" x14ac:dyDescent="0.25">
      <c r="I58" s="5"/>
      <c r="J58" s="2"/>
      <c r="K58" s="2"/>
    </row>
    <row r="59" spans="9:11" x14ac:dyDescent="0.25">
      <c r="I59" s="5"/>
      <c r="J59" s="2"/>
      <c r="K59" s="2"/>
    </row>
    <row r="60" spans="9:11" x14ac:dyDescent="0.25">
      <c r="I60" s="5"/>
      <c r="J60" s="2"/>
      <c r="K60" s="2"/>
    </row>
    <row r="61" spans="9:11" x14ac:dyDescent="0.25">
      <c r="I61" s="5"/>
      <c r="J61" s="2"/>
      <c r="K61" s="2"/>
    </row>
    <row r="62" spans="9:11" x14ac:dyDescent="0.25">
      <c r="I62" s="5"/>
      <c r="J62" s="2"/>
      <c r="K62" s="2"/>
    </row>
    <row r="63" spans="9:11" x14ac:dyDescent="0.25">
      <c r="I63" s="5"/>
      <c r="J63" s="2"/>
      <c r="K63" s="2"/>
    </row>
    <row r="64" spans="9:11" x14ac:dyDescent="0.25">
      <c r="I64" s="5"/>
      <c r="J64" s="2"/>
      <c r="K64" s="2"/>
    </row>
    <row r="65" spans="9:11" x14ac:dyDescent="0.25">
      <c r="I65" s="5"/>
      <c r="J65" s="2"/>
      <c r="K65" s="2"/>
    </row>
    <row r="66" spans="9:11" x14ac:dyDescent="0.25">
      <c r="I66" s="5"/>
      <c r="J66" s="2"/>
      <c r="K66" s="2"/>
    </row>
    <row r="67" spans="9:11" x14ac:dyDescent="0.25">
      <c r="I67" s="5"/>
      <c r="J67" s="2"/>
      <c r="K67" s="2"/>
    </row>
    <row r="68" spans="9:11" x14ac:dyDescent="0.25">
      <c r="I68" s="5"/>
      <c r="J68" s="2"/>
      <c r="K68" s="2"/>
    </row>
    <row r="69" spans="9:11" x14ac:dyDescent="0.25">
      <c r="I69" s="5"/>
      <c r="J69" s="2"/>
      <c r="K69" s="2"/>
    </row>
    <row r="70" spans="9:11" x14ac:dyDescent="0.25">
      <c r="I70" s="5"/>
      <c r="J70" s="2"/>
      <c r="K70" s="2"/>
    </row>
    <row r="71" spans="9:11" x14ac:dyDescent="0.25">
      <c r="I71" s="5"/>
      <c r="J71" s="2"/>
      <c r="K71" s="2"/>
    </row>
    <row r="72" spans="9:11" x14ac:dyDescent="0.25">
      <c r="I72" s="5"/>
      <c r="J72" s="2"/>
      <c r="K72" s="2"/>
    </row>
    <row r="73" spans="9:11" x14ac:dyDescent="0.25">
      <c r="I73" s="5"/>
      <c r="J73" s="2"/>
      <c r="K73" s="2"/>
    </row>
    <row r="74" spans="9:11" x14ac:dyDescent="0.25">
      <c r="I74" s="5"/>
      <c r="J74" s="2"/>
      <c r="K74" s="2"/>
    </row>
    <row r="75" spans="9:11" x14ac:dyDescent="0.25">
      <c r="I75" s="5"/>
      <c r="J75" s="2"/>
      <c r="K75" s="2"/>
    </row>
    <row r="76" spans="9:11" x14ac:dyDescent="0.25">
      <c r="I76" s="5"/>
      <c r="J76" s="2"/>
      <c r="K76" s="2"/>
    </row>
    <row r="77" spans="9:11" x14ac:dyDescent="0.25">
      <c r="I77" s="5"/>
      <c r="J77" s="2"/>
      <c r="K77" s="2"/>
    </row>
    <row r="78" spans="9:11" x14ac:dyDescent="0.25">
      <c r="I78" s="5"/>
      <c r="J78" s="2"/>
      <c r="K78" s="2"/>
    </row>
    <row r="79" spans="9:11" x14ac:dyDescent="0.25">
      <c r="I79" s="5"/>
      <c r="J79" s="2"/>
      <c r="K79" s="2"/>
    </row>
    <row r="80" spans="9:11" x14ac:dyDescent="0.25">
      <c r="I80" s="5"/>
      <c r="J80" s="2"/>
      <c r="K80" s="2"/>
    </row>
    <row r="81" spans="9:11" x14ac:dyDescent="0.25">
      <c r="I81" s="5"/>
      <c r="J81" s="2"/>
      <c r="K81" s="2"/>
    </row>
    <row r="82" spans="9:11" x14ac:dyDescent="0.25">
      <c r="I82" s="5"/>
      <c r="J82" s="2"/>
      <c r="K82" s="2"/>
    </row>
    <row r="83" spans="9:11" x14ac:dyDescent="0.25">
      <c r="I83" s="5"/>
      <c r="J83" s="2"/>
      <c r="K83" s="2"/>
    </row>
    <row r="84" spans="9:11" x14ac:dyDescent="0.25">
      <c r="I84" s="5"/>
      <c r="J84" s="2"/>
      <c r="K84" s="2"/>
    </row>
    <row r="85" spans="9:11" x14ac:dyDescent="0.25">
      <c r="I85" s="5"/>
      <c r="J85" s="2"/>
      <c r="K85" s="2"/>
    </row>
    <row r="86" spans="9:11" x14ac:dyDescent="0.25">
      <c r="I86" s="5"/>
      <c r="J86" s="2"/>
      <c r="K86" s="2"/>
    </row>
    <row r="87" spans="9:11" x14ac:dyDescent="0.25">
      <c r="I87" s="5"/>
      <c r="J87" s="2"/>
      <c r="K87" s="2"/>
    </row>
    <row r="88" spans="9:11" x14ac:dyDescent="0.25">
      <c r="I88" s="5"/>
      <c r="J88" s="2"/>
      <c r="K88" s="2"/>
    </row>
    <row r="89" spans="9:11" x14ac:dyDescent="0.25">
      <c r="I89" s="5"/>
      <c r="J89" s="2"/>
      <c r="K89" s="2"/>
    </row>
    <row r="90" spans="9:11" x14ac:dyDescent="0.25">
      <c r="I90" s="5"/>
      <c r="J90" s="2"/>
      <c r="K90" s="2"/>
    </row>
    <row r="91" spans="9:11" x14ac:dyDescent="0.25">
      <c r="I91" s="5"/>
      <c r="J91" s="2"/>
      <c r="K91" s="2"/>
    </row>
    <row r="92" spans="9:11" x14ac:dyDescent="0.25">
      <c r="I92" s="5"/>
      <c r="J92" s="2"/>
      <c r="K92" s="2"/>
    </row>
    <row r="93" spans="9:11" x14ac:dyDescent="0.25">
      <c r="I93" s="5"/>
      <c r="J93" s="2"/>
      <c r="K93" s="2"/>
    </row>
    <row r="94" spans="9:11" x14ac:dyDescent="0.25">
      <c r="I94" s="5"/>
      <c r="J94" s="2"/>
      <c r="K94" s="2"/>
    </row>
    <row r="95" spans="9:11" x14ac:dyDescent="0.25">
      <c r="I95" s="5"/>
      <c r="J95" s="2"/>
      <c r="K95" s="2"/>
    </row>
    <row r="96" spans="9:11" x14ac:dyDescent="0.25">
      <c r="I96" s="5"/>
      <c r="J96" s="2"/>
      <c r="K96" s="2"/>
    </row>
    <row r="97" spans="9:11" x14ac:dyDescent="0.25">
      <c r="I97" s="5"/>
      <c r="J97" s="2"/>
      <c r="K97" s="2"/>
    </row>
    <row r="98" spans="9:11" x14ac:dyDescent="0.25">
      <c r="I98" s="5"/>
      <c r="J98" s="2"/>
      <c r="K98" s="2"/>
    </row>
    <row r="99" spans="9:11" x14ac:dyDescent="0.25">
      <c r="I99" s="5"/>
      <c r="J99" s="2"/>
      <c r="K99" s="2"/>
    </row>
    <row r="100" spans="9:11" x14ac:dyDescent="0.25">
      <c r="I100" s="5"/>
      <c r="J100" s="2"/>
      <c r="K100" s="2"/>
    </row>
    <row r="101" spans="9:11" x14ac:dyDescent="0.25">
      <c r="I101" s="5"/>
      <c r="J101" s="2"/>
      <c r="K101" s="2"/>
    </row>
    <row r="102" spans="9:11" x14ac:dyDescent="0.25">
      <c r="I102" s="5"/>
      <c r="J102" s="2"/>
      <c r="K102" s="2"/>
    </row>
    <row r="103" spans="9:11" x14ac:dyDescent="0.25">
      <c r="I103" s="5"/>
      <c r="J103" s="2"/>
      <c r="K103" s="2"/>
    </row>
    <row r="104" spans="9:11" x14ac:dyDescent="0.25">
      <c r="I104" s="5"/>
      <c r="J104" s="2"/>
      <c r="K104" s="2"/>
    </row>
    <row r="105" spans="9:11" x14ac:dyDescent="0.25">
      <c r="I105" s="5"/>
      <c r="J105" s="2"/>
      <c r="K105" s="2"/>
    </row>
    <row r="106" spans="9:11" x14ac:dyDescent="0.25">
      <c r="I106" s="5"/>
      <c r="J106" s="2"/>
      <c r="K106" s="2"/>
    </row>
    <row r="107" spans="9:11" x14ac:dyDescent="0.25">
      <c r="I107" s="5"/>
      <c r="J107" s="2"/>
      <c r="K107" s="2"/>
    </row>
    <row r="108" spans="9:11" x14ac:dyDescent="0.25">
      <c r="I108" s="5"/>
      <c r="J108" s="2"/>
      <c r="K108" s="2"/>
    </row>
    <row r="109" spans="9:11" x14ac:dyDescent="0.25">
      <c r="I109" s="5"/>
      <c r="J109" s="2"/>
      <c r="K109" s="2"/>
    </row>
    <row r="110" spans="9:11" x14ac:dyDescent="0.25">
      <c r="I110" s="5"/>
      <c r="J110" s="2"/>
      <c r="K110" s="2"/>
    </row>
    <row r="111" spans="9:11" x14ac:dyDescent="0.25">
      <c r="I111" s="5"/>
      <c r="J111" s="2"/>
      <c r="K111" s="2"/>
    </row>
    <row r="112" spans="9:11" x14ac:dyDescent="0.25">
      <c r="I112" s="5"/>
      <c r="J112" s="2"/>
      <c r="K112" s="2"/>
    </row>
    <row r="113" spans="9:11" x14ac:dyDescent="0.25">
      <c r="I113" s="5"/>
      <c r="J113" s="2"/>
      <c r="K113" s="2"/>
    </row>
    <row r="114" spans="9:11" x14ac:dyDescent="0.25">
      <c r="I114" s="5"/>
      <c r="J114" s="2"/>
      <c r="K114" s="2"/>
    </row>
    <row r="115" spans="9:11" x14ac:dyDescent="0.25">
      <c r="I115" s="5"/>
      <c r="J115" s="2"/>
      <c r="K115" s="2"/>
    </row>
    <row r="116" spans="9:11" x14ac:dyDescent="0.25">
      <c r="I116" s="5"/>
      <c r="J116" s="2"/>
      <c r="K116" s="2"/>
    </row>
    <row r="117" spans="9:11" x14ac:dyDescent="0.25">
      <c r="I117" s="5"/>
      <c r="J117" s="2"/>
      <c r="K117" s="2"/>
    </row>
    <row r="118" spans="9:11" x14ac:dyDescent="0.25">
      <c r="I118" s="5"/>
      <c r="J118" s="2"/>
      <c r="K118" s="2"/>
    </row>
    <row r="119" spans="9:11" x14ac:dyDescent="0.25">
      <c r="I119" s="5"/>
      <c r="J119" s="2"/>
      <c r="K119" s="2"/>
    </row>
    <row r="120" spans="9:11" x14ac:dyDescent="0.25">
      <c r="I120" s="5"/>
      <c r="J120" s="2"/>
      <c r="K120" s="2"/>
    </row>
    <row r="121" spans="9:11" x14ac:dyDescent="0.25">
      <c r="I121" s="5"/>
      <c r="J121" s="2"/>
      <c r="K121" s="2"/>
    </row>
    <row r="122" spans="9:11" x14ac:dyDescent="0.25">
      <c r="I122" s="5"/>
      <c r="J122" s="2"/>
      <c r="K122" s="2"/>
    </row>
    <row r="123" spans="9:11" x14ac:dyDescent="0.25">
      <c r="I123" s="5"/>
      <c r="J123" s="2"/>
      <c r="K123" s="2"/>
    </row>
    <row r="124" spans="9:11" x14ac:dyDescent="0.25">
      <c r="I124" s="5"/>
      <c r="J124" s="2"/>
      <c r="K124" s="2"/>
    </row>
    <row r="125" spans="9:11" x14ac:dyDescent="0.25">
      <c r="I125" s="5"/>
      <c r="J125" s="2"/>
      <c r="K125" s="2"/>
    </row>
    <row r="126" spans="9:11" x14ac:dyDescent="0.25">
      <c r="I126" s="5"/>
      <c r="J126" s="2"/>
      <c r="K126" s="2"/>
    </row>
    <row r="127" spans="9:11" x14ac:dyDescent="0.25">
      <c r="I127" s="5"/>
      <c r="J127" s="2"/>
      <c r="K127" s="2"/>
    </row>
    <row r="128" spans="9:11" x14ac:dyDescent="0.25">
      <c r="I128" s="5"/>
      <c r="J128" s="2"/>
      <c r="K128" s="2"/>
    </row>
    <row r="129" spans="9:11" x14ac:dyDescent="0.25">
      <c r="I129" s="5"/>
      <c r="J129" s="2"/>
      <c r="K129" s="2"/>
    </row>
    <row r="130" spans="9:11" x14ac:dyDescent="0.25">
      <c r="I130" s="5"/>
      <c r="J130" s="2"/>
      <c r="K130" s="2"/>
    </row>
    <row r="131" spans="9:11" x14ac:dyDescent="0.25">
      <c r="I131" s="5"/>
      <c r="J131" s="2"/>
      <c r="K131" s="2"/>
    </row>
    <row r="132" spans="9:11" x14ac:dyDescent="0.25">
      <c r="I132" s="5"/>
      <c r="J132" s="2"/>
      <c r="K132" s="2"/>
    </row>
    <row r="133" spans="9:11" x14ac:dyDescent="0.25">
      <c r="I133" s="5"/>
      <c r="J133" s="2"/>
      <c r="K133" s="2"/>
    </row>
    <row r="134" spans="9:11" x14ac:dyDescent="0.25">
      <c r="I134" s="5"/>
      <c r="J134" s="2"/>
      <c r="K134" s="2"/>
    </row>
    <row r="135" spans="9:11" x14ac:dyDescent="0.25">
      <c r="I135" s="5"/>
      <c r="J135" s="2"/>
      <c r="K135" s="2"/>
    </row>
    <row r="136" spans="9:11" x14ac:dyDescent="0.25">
      <c r="I136" s="5"/>
      <c r="J136" s="2"/>
      <c r="K136" s="2"/>
    </row>
    <row r="137" spans="9:11" x14ac:dyDescent="0.25">
      <c r="I137" s="5"/>
      <c r="J137" s="2"/>
      <c r="K137" s="2"/>
    </row>
    <row r="138" spans="9:11" x14ac:dyDescent="0.25">
      <c r="I138" s="5"/>
      <c r="J138" s="2"/>
      <c r="K138" s="2"/>
    </row>
    <row r="139" spans="9:11" x14ac:dyDescent="0.25">
      <c r="I139" s="5"/>
      <c r="J139" s="2"/>
      <c r="K139" s="2"/>
    </row>
    <row r="140" spans="9:11" x14ac:dyDescent="0.25">
      <c r="I140" s="5"/>
      <c r="J140" s="2"/>
      <c r="K140" s="2"/>
    </row>
    <row r="141" spans="9:11" x14ac:dyDescent="0.25">
      <c r="I141" s="5"/>
      <c r="J141" s="2"/>
      <c r="K141" s="2"/>
    </row>
    <row r="142" spans="9:11" x14ac:dyDescent="0.25">
      <c r="I142" s="5"/>
      <c r="J142" s="2"/>
      <c r="K142" s="2"/>
    </row>
    <row r="143" spans="9:11" x14ac:dyDescent="0.25">
      <c r="I143" s="5"/>
      <c r="J143" s="2"/>
      <c r="K143" s="2"/>
    </row>
    <row r="144" spans="9:11" x14ac:dyDescent="0.25">
      <c r="I144" s="5"/>
      <c r="J144" s="2"/>
      <c r="K144" s="2"/>
    </row>
    <row r="145" spans="9:11" x14ac:dyDescent="0.25">
      <c r="I145" s="5"/>
      <c r="J145" s="2"/>
      <c r="K145" s="2"/>
    </row>
    <row r="146" spans="9:11" x14ac:dyDescent="0.25">
      <c r="I146" s="5"/>
      <c r="J146" s="2"/>
      <c r="K146" s="2"/>
    </row>
    <row r="147" spans="9:11" x14ac:dyDescent="0.25">
      <c r="I147" s="5"/>
      <c r="J147" s="2"/>
      <c r="K147" s="2"/>
    </row>
    <row r="148" spans="9:11" x14ac:dyDescent="0.25">
      <c r="I148" s="5"/>
      <c r="J148" s="2"/>
      <c r="K148" s="2"/>
    </row>
    <row r="149" spans="9:11" x14ac:dyDescent="0.25">
      <c r="I149" s="5"/>
      <c r="J149" s="2"/>
      <c r="K149" s="2"/>
    </row>
    <row r="150" spans="9:11" x14ac:dyDescent="0.25">
      <c r="I150" s="5"/>
      <c r="J150" s="2"/>
      <c r="K150" s="2"/>
    </row>
    <row r="151" spans="9:11" x14ac:dyDescent="0.25">
      <c r="I151" s="5"/>
      <c r="J151" s="2"/>
      <c r="K151" s="2"/>
    </row>
    <row r="152" spans="9:11" x14ac:dyDescent="0.25">
      <c r="I152" s="5"/>
      <c r="J152" s="2"/>
      <c r="K152" s="2"/>
    </row>
    <row r="153" spans="9:11" x14ac:dyDescent="0.25">
      <c r="I153" s="5"/>
      <c r="J153" s="2"/>
      <c r="K153" s="2"/>
    </row>
    <row r="154" spans="9:11" x14ac:dyDescent="0.25">
      <c r="I154" s="5"/>
      <c r="J154" s="2"/>
      <c r="K154" s="2"/>
    </row>
    <row r="155" spans="9:11" x14ac:dyDescent="0.25">
      <c r="I155" s="5"/>
      <c r="J155" s="2"/>
      <c r="K155" s="2"/>
    </row>
    <row r="156" spans="9:11" x14ac:dyDescent="0.25">
      <c r="I156" s="5"/>
      <c r="J156" s="2"/>
      <c r="K156" s="2"/>
    </row>
    <row r="157" spans="9:11" x14ac:dyDescent="0.25">
      <c r="I157" s="5"/>
      <c r="J157" s="2"/>
      <c r="K157" s="2"/>
    </row>
    <row r="158" spans="9:11" x14ac:dyDescent="0.25">
      <c r="I158" s="5"/>
      <c r="J158" s="2"/>
      <c r="K158" s="2"/>
    </row>
    <row r="159" spans="9:11" x14ac:dyDescent="0.25">
      <c r="I159" s="5"/>
      <c r="J159" s="2"/>
      <c r="K159" s="2"/>
    </row>
    <row r="160" spans="9:11" x14ac:dyDescent="0.25">
      <c r="I160" s="5"/>
      <c r="J160" s="2"/>
      <c r="K160" s="2"/>
    </row>
    <row r="161" spans="9:11" x14ac:dyDescent="0.25">
      <c r="I161" s="5"/>
      <c r="J161" s="2"/>
      <c r="K161" s="2"/>
    </row>
    <row r="162" spans="9:11" x14ac:dyDescent="0.25">
      <c r="I162" s="5"/>
      <c r="J162" s="2"/>
      <c r="K162" s="2"/>
    </row>
    <row r="163" spans="9:11" x14ac:dyDescent="0.25">
      <c r="I163" s="5"/>
      <c r="J163" s="2"/>
      <c r="K163" s="2"/>
    </row>
    <row r="164" spans="9:11" x14ac:dyDescent="0.25">
      <c r="I164" s="5"/>
      <c r="J164" s="2"/>
      <c r="K164" s="2"/>
    </row>
    <row r="165" spans="9:11" x14ac:dyDescent="0.25">
      <c r="I165" s="5"/>
      <c r="J165" s="2"/>
      <c r="K165" s="2"/>
    </row>
    <row r="166" spans="9:11" x14ac:dyDescent="0.25">
      <c r="I166" s="5"/>
      <c r="J166" s="2"/>
      <c r="K166" s="2"/>
    </row>
    <row r="167" spans="9:11" x14ac:dyDescent="0.25">
      <c r="I167" s="5"/>
      <c r="J167" s="2"/>
      <c r="K167" s="2"/>
    </row>
    <row r="168" spans="9:11" x14ac:dyDescent="0.25">
      <c r="I168" s="5"/>
      <c r="J168" s="2"/>
      <c r="K168" s="2"/>
    </row>
    <row r="169" spans="9:11" x14ac:dyDescent="0.25">
      <c r="I169" s="5"/>
      <c r="J169" s="2"/>
      <c r="K169" s="2"/>
    </row>
    <row r="170" spans="9:11" x14ac:dyDescent="0.25">
      <c r="I170" s="5"/>
      <c r="J170" s="2"/>
      <c r="K170" s="2"/>
    </row>
    <row r="171" spans="9:11" x14ac:dyDescent="0.25">
      <c r="I171" s="5"/>
      <c r="J171" s="2"/>
      <c r="K171" s="2"/>
    </row>
    <row r="172" spans="9:11" x14ac:dyDescent="0.25">
      <c r="I172" s="5"/>
      <c r="J172" s="2"/>
      <c r="K172" s="2"/>
    </row>
    <row r="173" spans="9:11" x14ac:dyDescent="0.25">
      <c r="I173" s="5"/>
      <c r="J173" s="2"/>
      <c r="K173" s="2"/>
    </row>
    <row r="174" spans="9:11" x14ac:dyDescent="0.25">
      <c r="I174" s="5"/>
      <c r="J174" s="2"/>
      <c r="K174" s="2"/>
    </row>
    <row r="175" spans="9:11" x14ac:dyDescent="0.25">
      <c r="I175" s="5"/>
      <c r="J175" s="2"/>
      <c r="K175" s="2"/>
    </row>
    <row r="176" spans="9:11" x14ac:dyDescent="0.25">
      <c r="I176" s="5"/>
      <c r="J176" s="2"/>
      <c r="K176" s="2"/>
    </row>
    <row r="177" spans="1:11" x14ac:dyDescent="0.25">
      <c r="I177" s="5"/>
      <c r="J177" s="2"/>
      <c r="K177" s="2"/>
    </row>
    <row r="178" spans="1:11" x14ac:dyDescent="0.25">
      <c r="I178" s="5"/>
      <c r="J178" s="2"/>
      <c r="K178" s="2"/>
    </row>
    <row r="179" spans="1:11" x14ac:dyDescent="0.25">
      <c r="I179" s="5"/>
      <c r="J179" s="2"/>
      <c r="K179" s="2"/>
    </row>
    <row r="180" spans="1:11" x14ac:dyDescent="0.25">
      <c r="I180" s="5"/>
      <c r="J180" s="2"/>
      <c r="K180" s="2"/>
    </row>
    <row r="181" spans="1:11" x14ac:dyDescent="0.25">
      <c r="I181" s="5"/>
      <c r="J181" s="2"/>
      <c r="K181" s="2"/>
    </row>
    <row r="182" spans="1:11" x14ac:dyDescent="0.25">
      <c r="I182" s="5"/>
      <c r="J182" s="2"/>
      <c r="K182" s="2"/>
    </row>
    <row r="183" spans="1:11" x14ac:dyDescent="0.25">
      <c r="I183" s="5"/>
      <c r="J183" s="2"/>
      <c r="K183" s="2"/>
    </row>
    <row r="184" spans="1:11" x14ac:dyDescent="0.25">
      <c r="I184" s="5"/>
      <c r="J184" s="2"/>
      <c r="K184" s="2"/>
    </row>
    <row r="185" spans="1:11" ht="15.75" thickBot="1" x14ac:dyDescent="0.3">
      <c r="A185" s="7"/>
      <c r="B185" s="7"/>
      <c r="C185" s="7"/>
      <c r="D185" s="7"/>
      <c r="E185" s="7"/>
      <c r="F185" s="7"/>
      <c r="G185" s="7"/>
      <c r="H185" s="7"/>
      <c r="I185" s="6"/>
      <c r="J185" s="2"/>
      <c r="K185" s="2"/>
    </row>
  </sheetData>
  <pageMargins left="0.7" right="0.7" top="0.75" bottom="0.75" header="0.3" footer="0.3"/>
  <pageSetup paperSize="9" scale="3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7"/>
  <sheetViews>
    <sheetView showGridLines="0" zoomScale="90" zoomScaleNormal="90" workbookViewId="0">
      <pane ySplit="7" topLeftCell="A8" activePane="bottomLeft" state="frozen"/>
      <selection pane="bottomLeft" activeCell="H8" sqref="H8"/>
    </sheetView>
  </sheetViews>
  <sheetFormatPr defaultColWidth="9.140625" defaultRowHeight="15" x14ac:dyDescent="0.25"/>
  <cols>
    <col min="1" max="1" width="30.5703125" style="43" bestFit="1" customWidth="1"/>
    <col min="2" max="2" width="61.85546875" style="43" bestFit="1" customWidth="1"/>
    <col min="3" max="5" width="7.42578125" style="43" customWidth="1"/>
    <col min="6" max="7" width="14.85546875" style="43" bestFit="1" customWidth="1"/>
    <col min="8" max="8" width="24.85546875" style="43" customWidth="1"/>
    <col min="9" max="9" width="23.42578125" style="43" customWidth="1"/>
    <col min="10" max="16384" width="9.140625" style="43"/>
  </cols>
  <sheetData>
    <row r="1" spans="1:9" x14ac:dyDescent="0.25">
      <c r="A1" s="96" t="s">
        <v>890</v>
      </c>
      <c r="B1" s="97"/>
      <c r="C1" s="97"/>
      <c r="D1" s="97"/>
      <c r="E1" s="98"/>
      <c r="F1" s="44" t="s">
        <v>880</v>
      </c>
      <c r="G1" s="45">
        <v>95</v>
      </c>
      <c r="H1" s="58"/>
      <c r="I1" s="59"/>
    </row>
    <row r="2" spans="1:9" x14ac:dyDescent="0.25">
      <c r="A2" s="99"/>
      <c r="B2" s="100"/>
      <c r="C2" s="100"/>
      <c r="D2" s="100"/>
      <c r="E2" s="101"/>
      <c r="F2" s="46" t="s">
        <v>881</v>
      </c>
      <c r="G2" s="47">
        <v>85</v>
      </c>
      <c r="H2" s="87"/>
      <c r="I2" s="88"/>
    </row>
    <row r="3" spans="1:9" ht="15.75" thickBot="1" x14ac:dyDescent="0.3">
      <c r="A3" s="102"/>
      <c r="B3" s="103"/>
      <c r="C3" s="103"/>
      <c r="D3" s="103"/>
      <c r="E3" s="104"/>
      <c r="F3" s="48" t="s">
        <v>882</v>
      </c>
      <c r="G3" s="49">
        <v>20</v>
      </c>
      <c r="H3" s="87"/>
      <c r="I3" s="88"/>
    </row>
    <row r="4" spans="1:9" x14ac:dyDescent="0.25">
      <c r="A4" s="105" t="s">
        <v>429</v>
      </c>
      <c r="B4" s="108" t="s">
        <v>23</v>
      </c>
      <c r="C4" s="91" t="s">
        <v>440</v>
      </c>
      <c r="D4" s="91" t="s">
        <v>441</v>
      </c>
      <c r="E4" s="91" t="s">
        <v>442</v>
      </c>
      <c r="F4" s="91" t="s">
        <v>24</v>
      </c>
      <c r="G4" s="91" t="str">
        <f>"Тепоотдача, Вт
("&amp;$G$1&amp;"/"&amp;$G$2&amp;"/"&amp;$G$3&amp;")"</f>
        <v>Тепоотдача, Вт
(95/85/20)</v>
      </c>
      <c r="H4" s="94" t="s">
        <v>888</v>
      </c>
      <c r="I4" s="95"/>
    </row>
    <row r="5" spans="1:9" x14ac:dyDescent="0.25">
      <c r="A5" s="106"/>
      <c r="B5" s="109"/>
      <c r="C5" s="92"/>
      <c r="D5" s="92"/>
      <c r="E5" s="92"/>
      <c r="F5" s="92"/>
      <c r="G5" s="92"/>
      <c r="H5" s="89" t="s">
        <v>884</v>
      </c>
      <c r="I5" s="51" t="s">
        <v>886</v>
      </c>
    </row>
    <row r="6" spans="1:9" ht="15.75" thickBot="1" x14ac:dyDescent="0.3">
      <c r="A6" s="107"/>
      <c r="B6" s="110"/>
      <c r="C6" s="93"/>
      <c r="D6" s="93"/>
      <c r="E6" s="93"/>
      <c r="F6" s="93"/>
      <c r="G6" s="93"/>
      <c r="H6" s="90" t="s">
        <v>885</v>
      </c>
      <c r="I6" s="52" t="s">
        <v>887</v>
      </c>
    </row>
    <row r="7" spans="1:9" ht="15.75" thickBot="1" x14ac:dyDescent="0.3">
      <c r="A7" s="53"/>
      <c r="B7" s="57"/>
      <c r="C7" s="54"/>
      <c r="D7" s="55"/>
      <c r="E7" s="56"/>
      <c r="F7" s="72" t="s">
        <v>883</v>
      </c>
      <c r="G7" s="73" t="str">
        <f>"dT="&amp;($G$1+$G$2)/2-$G$3</f>
        <v>dT=70</v>
      </c>
      <c r="H7" s="58"/>
      <c r="I7" s="59"/>
    </row>
    <row r="8" spans="1:9" x14ac:dyDescent="0.25">
      <c r="A8" s="69" t="s">
        <v>460</v>
      </c>
      <c r="B8" s="69" t="str">
        <f t="shared" ref="B8:B28" si="0">"Настенный конвектор Gekon Level "&amp;MID(A8,3,1)&amp;"/"&amp;MID(A8,16,3)&amp;" H"&amp;MID(A8,8,2)&amp;" L"&amp;MID(A8,10,3)&amp;" W"&amp;MID(A8,13,2)&amp;" "&amp;RIGHT(A8,7)</f>
        <v>Настенный конвектор Gekon Level U/1HE H13 L040 W08 RAL9016</v>
      </c>
      <c r="C8" s="61" t="str">
        <f>MID($A8,8,2)</f>
        <v>13</v>
      </c>
      <c r="D8" s="62" t="str">
        <f>MID($A8,10,3)</f>
        <v>040</v>
      </c>
      <c r="E8" s="63" t="str">
        <f>MID($A8,13,2)</f>
        <v>08</v>
      </c>
      <c r="F8" s="61">
        <v>107</v>
      </c>
      <c r="G8" s="63">
        <f>ROUND(F8*((($G$1+$G$2)/2-$G$3)/50)^1.41,0)</f>
        <v>172</v>
      </c>
      <c r="H8" s="74">
        <v>5358.009</v>
      </c>
      <c r="I8" s="76">
        <v>5906.0102999999999</v>
      </c>
    </row>
    <row r="9" spans="1:9" x14ac:dyDescent="0.25">
      <c r="A9" s="23" t="s">
        <v>461</v>
      </c>
      <c r="B9" s="23" t="str">
        <f t="shared" si="0"/>
        <v>Настенный конвектор Gekon Level U/1HE H13 L050 W08 RAL9016</v>
      </c>
      <c r="C9" s="28" t="str">
        <f t="shared" ref="C9:C72" si="1">MID($A9,8,2)</f>
        <v>13</v>
      </c>
      <c r="D9" s="24" t="str">
        <f t="shared" ref="D9:D72" si="2">MID($A9,10,3)</f>
        <v>050</v>
      </c>
      <c r="E9" s="25" t="str">
        <f t="shared" ref="E9:E72" si="3">MID($A9,13,2)</f>
        <v>08</v>
      </c>
      <c r="F9" s="28">
        <v>132</v>
      </c>
      <c r="G9" s="25">
        <f t="shared" ref="G9:G72" si="4">ROUND(F9*((($G$1+$G$2)/2-$G$3)/50)^1.41,0)</f>
        <v>212</v>
      </c>
      <c r="H9" s="79">
        <v>6240.5045999999993</v>
      </c>
      <c r="I9" s="80">
        <v>6874.9253999999992</v>
      </c>
    </row>
    <row r="10" spans="1:9" x14ac:dyDescent="0.25">
      <c r="A10" s="70" t="s">
        <v>462</v>
      </c>
      <c r="B10" s="70" t="str">
        <f t="shared" si="0"/>
        <v>Настенный конвектор Gekon Level U/1HE H13 L060 W08 RAL9016</v>
      </c>
      <c r="C10" s="64" t="str">
        <f t="shared" si="1"/>
        <v>13</v>
      </c>
      <c r="D10" s="60" t="str">
        <f t="shared" si="2"/>
        <v>060</v>
      </c>
      <c r="E10" s="65" t="str">
        <f t="shared" si="3"/>
        <v>08</v>
      </c>
      <c r="F10" s="64">
        <v>157</v>
      </c>
      <c r="G10" s="65">
        <f t="shared" si="4"/>
        <v>252</v>
      </c>
      <c r="H10" s="81">
        <v>7225.6868999999997</v>
      </c>
      <c r="I10" s="82">
        <v>7954.6607999999997</v>
      </c>
    </row>
    <row r="11" spans="1:9" x14ac:dyDescent="0.25">
      <c r="A11" s="23" t="s">
        <v>463</v>
      </c>
      <c r="B11" s="23" t="str">
        <f t="shared" si="0"/>
        <v>Настенный конвектор Gekon Level U/1HE H13 L070 W08 RAL9016</v>
      </c>
      <c r="C11" s="28" t="str">
        <f t="shared" si="1"/>
        <v>13</v>
      </c>
      <c r="D11" s="24" t="str">
        <f t="shared" si="2"/>
        <v>070</v>
      </c>
      <c r="E11" s="25" t="str">
        <f t="shared" si="3"/>
        <v>08</v>
      </c>
      <c r="F11" s="28">
        <v>182</v>
      </c>
      <c r="G11" s="25">
        <f t="shared" si="4"/>
        <v>292</v>
      </c>
      <c r="H11" s="79">
        <v>8127.4997999999996</v>
      </c>
      <c r="I11" s="80">
        <v>8943.9098999999987</v>
      </c>
    </row>
    <row r="12" spans="1:9" x14ac:dyDescent="0.25">
      <c r="A12" s="70" t="s">
        <v>464</v>
      </c>
      <c r="B12" s="70" t="str">
        <f t="shared" si="0"/>
        <v>Настенный конвектор Gekon Level U/1HE H13 L080 W08 RAL9016</v>
      </c>
      <c r="C12" s="64" t="str">
        <f t="shared" si="1"/>
        <v>13</v>
      </c>
      <c r="D12" s="60" t="str">
        <f t="shared" si="2"/>
        <v>080</v>
      </c>
      <c r="E12" s="65" t="str">
        <f t="shared" si="3"/>
        <v>08</v>
      </c>
      <c r="F12" s="64">
        <v>207</v>
      </c>
      <c r="G12" s="65">
        <f t="shared" si="4"/>
        <v>333</v>
      </c>
      <c r="H12" s="81">
        <v>9012.0288</v>
      </c>
      <c r="I12" s="82">
        <v>9913.841699999999</v>
      </c>
    </row>
    <row r="13" spans="1:9" x14ac:dyDescent="0.25">
      <c r="A13" s="23" t="s">
        <v>465</v>
      </c>
      <c r="B13" s="23" t="str">
        <f t="shared" si="0"/>
        <v>Настенный конвектор Gekon Level U/1HE H13 L090 W08 RAL9016</v>
      </c>
      <c r="C13" s="28" t="str">
        <f t="shared" si="1"/>
        <v>13</v>
      </c>
      <c r="D13" s="24" t="str">
        <f t="shared" si="2"/>
        <v>090</v>
      </c>
      <c r="E13" s="25" t="str">
        <f t="shared" si="3"/>
        <v>08</v>
      </c>
      <c r="F13" s="28">
        <v>232</v>
      </c>
      <c r="G13" s="25">
        <f t="shared" si="4"/>
        <v>373</v>
      </c>
      <c r="H13" s="79">
        <v>9895.5410999999986</v>
      </c>
      <c r="I13" s="80">
        <v>10882.756799999999</v>
      </c>
    </row>
    <row r="14" spans="1:9" x14ac:dyDescent="0.25">
      <c r="A14" s="70" t="s">
        <v>466</v>
      </c>
      <c r="B14" s="70" t="str">
        <f t="shared" si="0"/>
        <v>Настенный конвектор Gekon Level U/1HE H13 L100 W08 RAL9016</v>
      </c>
      <c r="C14" s="64" t="str">
        <f t="shared" si="1"/>
        <v>13</v>
      </c>
      <c r="D14" s="60" t="str">
        <f t="shared" si="2"/>
        <v>100</v>
      </c>
      <c r="E14" s="65" t="str">
        <f t="shared" si="3"/>
        <v>08</v>
      </c>
      <c r="F14" s="64">
        <v>256</v>
      </c>
      <c r="G14" s="65">
        <f t="shared" si="4"/>
        <v>411</v>
      </c>
      <c r="H14" s="81">
        <v>10797.353999999999</v>
      </c>
      <c r="I14" s="82">
        <v>11872.0059</v>
      </c>
    </row>
    <row r="15" spans="1:9" x14ac:dyDescent="0.25">
      <c r="A15" s="23" t="s">
        <v>467</v>
      </c>
      <c r="B15" s="23" t="str">
        <f t="shared" si="0"/>
        <v>Настенный конвектор Gekon Level U/1HE H13 L110 W08 RAL9016</v>
      </c>
      <c r="C15" s="28" t="str">
        <f t="shared" si="1"/>
        <v>13</v>
      </c>
      <c r="D15" s="24" t="str">
        <f t="shared" si="2"/>
        <v>110</v>
      </c>
      <c r="E15" s="25" t="str">
        <f t="shared" si="3"/>
        <v>08</v>
      </c>
      <c r="F15" s="28">
        <v>284</v>
      </c>
      <c r="G15" s="25">
        <f t="shared" si="4"/>
        <v>456</v>
      </c>
      <c r="H15" s="79">
        <v>11782.5363</v>
      </c>
      <c r="I15" s="80">
        <v>12951.7413</v>
      </c>
    </row>
    <row r="16" spans="1:9" x14ac:dyDescent="0.25">
      <c r="A16" s="70" t="s">
        <v>468</v>
      </c>
      <c r="B16" s="70" t="str">
        <f t="shared" si="0"/>
        <v>Настенный конвектор Gekon Level U/1HE H13 L120 W08 RAL9016</v>
      </c>
      <c r="C16" s="64" t="str">
        <f t="shared" si="1"/>
        <v>13</v>
      </c>
      <c r="D16" s="60" t="str">
        <f t="shared" si="2"/>
        <v>120</v>
      </c>
      <c r="E16" s="65" t="str">
        <f t="shared" si="3"/>
        <v>08</v>
      </c>
      <c r="F16" s="64">
        <v>311</v>
      </c>
      <c r="G16" s="65">
        <f t="shared" si="4"/>
        <v>500</v>
      </c>
      <c r="H16" s="81">
        <v>12667.065299999998</v>
      </c>
      <c r="I16" s="82">
        <v>13922.689799999998</v>
      </c>
    </row>
    <row r="17" spans="1:9" x14ac:dyDescent="0.25">
      <c r="A17" s="23" t="s">
        <v>469</v>
      </c>
      <c r="B17" s="23" t="str">
        <f t="shared" si="0"/>
        <v>Настенный конвектор Gekon Level U/1HE H13 L130 W08 RAL9016</v>
      </c>
      <c r="C17" s="28" t="str">
        <f t="shared" si="1"/>
        <v>13</v>
      </c>
      <c r="D17" s="24" t="str">
        <f t="shared" si="2"/>
        <v>130</v>
      </c>
      <c r="E17" s="25" t="str">
        <f t="shared" si="3"/>
        <v>08</v>
      </c>
      <c r="F17" s="28">
        <v>338</v>
      </c>
      <c r="G17" s="25">
        <f t="shared" si="4"/>
        <v>543</v>
      </c>
      <c r="H17" s="79">
        <v>13549.560899999999</v>
      </c>
      <c r="I17" s="80">
        <v>14890.588199999998</v>
      </c>
    </row>
    <row r="18" spans="1:9" x14ac:dyDescent="0.25">
      <c r="A18" s="70" t="s">
        <v>470</v>
      </c>
      <c r="B18" s="70" t="str">
        <f t="shared" si="0"/>
        <v>Настенный конвектор Gekon Level U/1HE H13 L140 W08 RAL9016</v>
      </c>
      <c r="C18" s="64" t="str">
        <f t="shared" si="1"/>
        <v>13</v>
      </c>
      <c r="D18" s="60" t="str">
        <f t="shared" si="2"/>
        <v>140</v>
      </c>
      <c r="E18" s="65" t="str">
        <f t="shared" si="3"/>
        <v>08</v>
      </c>
      <c r="F18" s="64">
        <v>365</v>
      </c>
      <c r="G18" s="65">
        <f t="shared" si="4"/>
        <v>587</v>
      </c>
      <c r="H18" s="81">
        <v>14452.3905</v>
      </c>
      <c r="I18" s="82">
        <v>15879.837299999999</v>
      </c>
    </row>
    <row r="19" spans="1:9" x14ac:dyDescent="0.25">
      <c r="A19" s="23" t="s">
        <v>471</v>
      </c>
      <c r="B19" s="23" t="str">
        <f t="shared" si="0"/>
        <v>Настенный конвектор Gekon Level U/1HE H13 L150 W08 RAL9016</v>
      </c>
      <c r="C19" s="28" t="str">
        <f t="shared" si="1"/>
        <v>13</v>
      </c>
      <c r="D19" s="24" t="str">
        <f t="shared" si="2"/>
        <v>150</v>
      </c>
      <c r="E19" s="25" t="str">
        <f t="shared" si="3"/>
        <v>08</v>
      </c>
      <c r="F19" s="28">
        <v>392</v>
      </c>
      <c r="G19" s="25">
        <f t="shared" si="4"/>
        <v>630</v>
      </c>
      <c r="H19" s="79">
        <v>15334.8861</v>
      </c>
      <c r="I19" s="80">
        <v>16848.752399999998</v>
      </c>
    </row>
    <row r="20" spans="1:9" x14ac:dyDescent="0.25">
      <c r="A20" s="70" t="s">
        <v>472</v>
      </c>
      <c r="B20" s="70" t="str">
        <f t="shared" si="0"/>
        <v>Настенный конвектор Gekon Level U/1HE H13 L160 W08 RAL9016</v>
      </c>
      <c r="C20" s="64" t="str">
        <f t="shared" si="1"/>
        <v>13</v>
      </c>
      <c r="D20" s="60" t="str">
        <f t="shared" si="2"/>
        <v>160</v>
      </c>
      <c r="E20" s="65" t="str">
        <f t="shared" si="3"/>
        <v>08</v>
      </c>
      <c r="F20" s="64">
        <v>419</v>
      </c>
      <c r="G20" s="65">
        <f t="shared" si="4"/>
        <v>673</v>
      </c>
      <c r="H20" s="81">
        <v>16321.085099999998</v>
      </c>
      <c r="I20" s="82">
        <v>17930.521199999999</v>
      </c>
    </row>
    <row r="21" spans="1:9" x14ac:dyDescent="0.25">
      <c r="A21" s="23" t="s">
        <v>473</v>
      </c>
      <c r="B21" s="23" t="str">
        <f t="shared" si="0"/>
        <v>Настенный конвектор Gekon Level U/1HE H13 L170 W08 RAL9016</v>
      </c>
      <c r="C21" s="28" t="str">
        <f t="shared" si="1"/>
        <v>13</v>
      </c>
      <c r="D21" s="24" t="str">
        <f t="shared" si="2"/>
        <v>170</v>
      </c>
      <c r="E21" s="25" t="str">
        <f t="shared" si="3"/>
        <v>08</v>
      </c>
      <c r="F21" s="28">
        <v>446</v>
      </c>
      <c r="G21" s="25">
        <f t="shared" si="4"/>
        <v>717</v>
      </c>
      <c r="H21" s="79">
        <v>17222.897999999997</v>
      </c>
      <c r="I21" s="80">
        <v>18919.7703</v>
      </c>
    </row>
    <row r="22" spans="1:9" x14ac:dyDescent="0.25">
      <c r="A22" s="70" t="s">
        <v>474</v>
      </c>
      <c r="B22" s="70" t="str">
        <f t="shared" si="0"/>
        <v>Настенный конвектор Gekon Level U/1HE H13 L180 W08 RAL9016</v>
      </c>
      <c r="C22" s="64" t="str">
        <f t="shared" si="1"/>
        <v>13</v>
      </c>
      <c r="D22" s="60" t="str">
        <f t="shared" si="2"/>
        <v>180</v>
      </c>
      <c r="E22" s="65" t="str">
        <f t="shared" si="3"/>
        <v>08</v>
      </c>
      <c r="F22" s="64">
        <v>473</v>
      </c>
      <c r="G22" s="65">
        <f t="shared" si="4"/>
        <v>760</v>
      </c>
      <c r="H22" s="81">
        <v>18106.4103</v>
      </c>
      <c r="I22" s="82">
        <v>19888.685399999998</v>
      </c>
    </row>
    <row r="23" spans="1:9" x14ac:dyDescent="0.25">
      <c r="A23" s="23" t="s">
        <v>475</v>
      </c>
      <c r="B23" s="23" t="str">
        <f t="shared" si="0"/>
        <v>Настенный конвектор Gekon Level U/1HE H13 L190 W08 RAL9016</v>
      </c>
      <c r="C23" s="28" t="str">
        <f t="shared" si="1"/>
        <v>13</v>
      </c>
      <c r="D23" s="24" t="str">
        <f t="shared" si="2"/>
        <v>190</v>
      </c>
      <c r="E23" s="25" t="str">
        <f t="shared" si="3"/>
        <v>08</v>
      </c>
      <c r="F23" s="28">
        <v>500</v>
      </c>
      <c r="G23" s="25">
        <f t="shared" si="4"/>
        <v>804</v>
      </c>
      <c r="H23" s="79">
        <v>19091.5926</v>
      </c>
      <c r="I23" s="80">
        <v>20975.537699999997</v>
      </c>
    </row>
    <row r="24" spans="1:9" x14ac:dyDescent="0.25">
      <c r="A24" s="70" t="s">
        <v>476</v>
      </c>
      <c r="B24" s="70" t="str">
        <f t="shared" si="0"/>
        <v>Настенный конвектор Gekon Level U/1HE H13 L200 W08 RAL9016</v>
      </c>
      <c r="C24" s="64" t="str">
        <f t="shared" si="1"/>
        <v>13</v>
      </c>
      <c r="D24" s="60" t="str">
        <f t="shared" si="2"/>
        <v>200</v>
      </c>
      <c r="E24" s="65" t="str">
        <f t="shared" si="3"/>
        <v>08</v>
      </c>
      <c r="F24" s="64">
        <v>527</v>
      </c>
      <c r="G24" s="65">
        <f t="shared" si="4"/>
        <v>847</v>
      </c>
      <c r="H24" s="81">
        <v>19990.3554</v>
      </c>
      <c r="I24" s="82">
        <v>21960.719999999998</v>
      </c>
    </row>
    <row r="25" spans="1:9" x14ac:dyDescent="0.25">
      <c r="A25" s="23" t="s">
        <v>477</v>
      </c>
      <c r="B25" s="23" t="str">
        <f t="shared" si="0"/>
        <v>Настенный конвектор Gekon Level U/1HE H13 L210 W08 RAL9016</v>
      </c>
      <c r="C25" s="28" t="str">
        <f t="shared" si="1"/>
        <v>13</v>
      </c>
      <c r="D25" s="24" t="str">
        <f t="shared" si="2"/>
        <v>210</v>
      </c>
      <c r="E25" s="25" t="str">
        <f t="shared" si="3"/>
        <v>08</v>
      </c>
      <c r="F25" s="28">
        <v>554</v>
      </c>
      <c r="G25" s="25">
        <f t="shared" si="4"/>
        <v>890</v>
      </c>
      <c r="H25" s="79">
        <v>20994.855</v>
      </c>
      <c r="I25" s="80">
        <v>23060.789399999998</v>
      </c>
    </row>
    <row r="26" spans="1:9" x14ac:dyDescent="0.25">
      <c r="A26" s="70" t="s">
        <v>478</v>
      </c>
      <c r="B26" s="70" t="str">
        <f t="shared" si="0"/>
        <v>Настенный конвектор Gekon Level U/1HE H13 L220 W08 RAL9016</v>
      </c>
      <c r="C26" s="64" t="str">
        <f t="shared" si="1"/>
        <v>13</v>
      </c>
      <c r="D26" s="60" t="str">
        <f t="shared" si="2"/>
        <v>220</v>
      </c>
      <c r="E26" s="65" t="str">
        <f t="shared" si="3"/>
        <v>08</v>
      </c>
      <c r="F26" s="64">
        <v>582</v>
      </c>
      <c r="G26" s="65">
        <f t="shared" si="4"/>
        <v>935</v>
      </c>
      <c r="H26" s="81">
        <v>21877.350599999998</v>
      </c>
      <c r="I26" s="82">
        <v>24029.7045</v>
      </c>
    </row>
    <row r="27" spans="1:9" x14ac:dyDescent="0.25">
      <c r="A27" s="23" t="s">
        <v>479</v>
      </c>
      <c r="B27" s="23" t="str">
        <f t="shared" si="0"/>
        <v>Настенный конвектор Gekon Level U/1HE H13 L230 W08 RAL9016</v>
      </c>
      <c r="C27" s="28" t="str">
        <f t="shared" si="1"/>
        <v>13</v>
      </c>
      <c r="D27" s="24" t="str">
        <f t="shared" si="2"/>
        <v>230</v>
      </c>
      <c r="E27" s="25" t="str">
        <f t="shared" si="3"/>
        <v>08</v>
      </c>
      <c r="F27" s="28">
        <v>609</v>
      </c>
      <c r="G27" s="25">
        <f t="shared" si="4"/>
        <v>979</v>
      </c>
      <c r="H27" s="79">
        <v>22760.8629</v>
      </c>
      <c r="I27" s="80">
        <v>24998.619599999998</v>
      </c>
    </row>
    <row r="28" spans="1:9" ht="15.75" thickBot="1" x14ac:dyDescent="0.3">
      <c r="A28" s="71" t="s">
        <v>480</v>
      </c>
      <c r="B28" s="71" t="str">
        <f t="shared" si="0"/>
        <v>Настенный конвектор Gekon Level U/1HE H13 L240 W08 RAL9016</v>
      </c>
      <c r="C28" s="66" t="str">
        <f t="shared" si="1"/>
        <v>13</v>
      </c>
      <c r="D28" s="67" t="str">
        <f t="shared" si="2"/>
        <v>240</v>
      </c>
      <c r="E28" s="68" t="str">
        <f t="shared" si="3"/>
        <v>08</v>
      </c>
      <c r="F28" s="66">
        <v>636</v>
      </c>
      <c r="G28" s="68">
        <f t="shared" si="4"/>
        <v>1022</v>
      </c>
      <c r="H28" s="83">
        <v>23664.709199999998</v>
      </c>
      <c r="I28" s="84">
        <v>25988.885399999999</v>
      </c>
    </row>
    <row r="29" spans="1:9" x14ac:dyDescent="0.25">
      <c r="A29" s="69" t="s">
        <v>481</v>
      </c>
      <c r="B29" s="69" t="str">
        <f t="shared" ref="B29:B92" si="5">"Настенный конвектор Gekon Level "&amp;MID(A29,3,1)&amp;"/"&amp;MID(A29,16,3)&amp;" H"&amp;MID(A29,8,2)&amp;" L"&amp;MID(A29,10,3)&amp;" W"&amp;MID(A29,13,2)&amp;" "&amp;RIGHT(A29,7)</f>
        <v>Настенный конвектор Gekon Level U/1HE H13 L040 W13 RAL9016</v>
      </c>
      <c r="C29" s="61" t="str">
        <f>MID($A29,8,2)</f>
        <v>13</v>
      </c>
      <c r="D29" s="62" t="str">
        <f>MID($A29,10,3)</f>
        <v>040</v>
      </c>
      <c r="E29" s="63" t="str">
        <f>MID($A29,13,2)</f>
        <v>13</v>
      </c>
      <c r="F29" s="61">
        <v>220</v>
      </c>
      <c r="G29" s="63">
        <f>ROUND(F29*((($G$1+$G$2)/2-$G$3)/50)^1.41,0)</f>
        <v>354</v>
      </c>
      <c r="H29" s="74">
        <v>10310.3547</v>
      </c>
      <c r="I29" s="76">
        <v>11241.651899999999</v>
      </c>
    </row>
    <row r="30" spans="1:9" x14ac:dyDescent="0.25">
      <c r="A30" s="23" t="s">
        <v>482</v>
      </c>
      <c r="B30" s="23" t="str">
        <f t="shared" si="5"/>
        <v>Настенный конвектор Gekon Level U/1HE H13 L050 W13 RAL9016</v>
      </c>
      <c r="C30" s="28" t="str">
        <f t="shared" si="1"/>
        <v>13</v>
      </c>
      <c r="D30" s="24" t="str">
        <f t="shared" si="2"/>
        <v>050</v>
      </c>
      <c r="E30" s="25" t="str">
        <f t="shared" si="3"/>
        <v>13</v>
      </c>
      <c r="F30" s="28">
        <v>270</v>
      </c>
      <c r="G30" s="25">
        <f t="shared" si="4"/>
        <v>434</v>
      </c>
      <c r="H30" s="79">
        <v>11865.905699999999</v>
      </c>
      <c r="I30" s="80">
        <v>12934.457399999999</v>
      </c>
    </row>
    <row r="31" spans="1:9" x14ac:dyDescent="0.25">
      <c r="A31" s="70" t="s">
        <v>483</v>
      </c>
      <c r="B31" s="70" t="str">
        <f t="shared" si="5"/>
        <v>Настенный конвектор Gekon Level U/1HE H13 L060 W13 RAL9016</v>
      </c>
      <c r="C31" s="64" t="str">
        <f t="shared" si="1"/>
        <v>13</v>
      </c>
      <c r="D31" s="60" t="str">
        <f t="shared" si="2"/>
        <v>060</v>
      </c>
      <c r="E31" s="65" t="str">
        <f t="shared" si="3"/>
        <v>13</v>
      </c>
      <c r="F31" s="64">
        <v>320</v>
      </c>
      <c r="G31" s="65">
        <f t="shared" si="4"/>
        <v>514</v>
      </c>
      <c r="H31" s="81">
        <v>13532.277</v>
      </c>
      <c r="I31" s="82">
        <v>14748.250199999999</v>
      </c>
    </row>
    <row r="32" spans="1:9" x14ac:dyDescent="0.25">
      <c r="A32" s="23" t="s">
        <v>484</v>
      </c>
      <c r="B32" s="23" t="str">
        <f t="shared" si="5"/>
        <v>Настенный конвектор Gekon Level U/1HE H13 L070 W13 RAL9016</v>
      </c>
      <c r="C32" s="28" t="str">
        <f t="shared" si="1"/>
        <v>13</v>
      </c>
      <c r="D32" s="24" t="str">
        <f t="shared" si="2"/>
        <v>070</v>
      </c>
      <c r="E32" s="25" t="str">
        <f t="shared" si="3"/>
        <v>13</v>
      </c>
      <c r="F32" s="28">
        <v>370</v>
      </c>
      <c r="G32" s="25">
        <f t="shared" si="4"/>
        <v>595</v>
      </c>
      <c r="H32" s="79">
        <v>15126.462599999999</v>
      </c>
      <c r="I32" s="80">
        <v>16481.723699999999</v>
      </c>
    </row>
    <row r="33" spans="1:9" x14ac:dyDescent="0.25">
      <c r="A33" s="70" t="s">
        <v>485</v>
      </c>
      <c r="B33" s="70" t="str">
        <f t="shared" si="5"/>
        <v>Настенный конвектор Gekon Level U/1HE H13 L080 W13 RAL9016</v>
      </c>
      <c r="C33" s="64" t="str">
        <f t="shared" si="1"/>
        <v>13</v>
      </c>
      <c r="D33" s="60" t="str">
        <f t="shared" si="2"/>
        <v>080</v>
      </c>
      <c r="E33" s="65" t="str">
        <f t="shared" si="3"/>
        <v>13</v>
      </c>
      <c r="F33" s="64">
        <v>420</v>
      </c>
      <c r="G33" s="65">
        <f t="shared" si="4"/>
        <v>675</v>
      </c>
      <c r="H33" s="81">
        <v>16683.030299999999</v>
      </c>
      <c r="I33" s="82">
        <v>18175.545899999997</v>
      </c>
    </row>
    <row r="34" spans="1:9" x14ac:dyDescent="0.25">
      <c r="A34" s="23" t="s">
        <v>486</v>
      </c>
      <c r="B34" s="23" t="str">
        <f t="shared" si="5"/>
        <v>Настенный конвектор Gekon Level U/1HE H13 L090 W13 RAL9016</v>
      </c>
      <c r="C34" s="28" t="str">
        <f t="shared" si="1"/>
        <v>13</v>
      </c>
      <c r="D34" s="24" t="str">
        <f t="shared" si="2"/>
        <v>090</v>
      </c>
      <c r="E34" s="25" t="str">
        <f t="shared" si="3"/>
        <v>13</v>
      </c>
      <c r="F34" s="28">
        <v>470</v>
      </c>
      <c r="G34" s="25">
        <f t="shared" si="4"/>
        <v>755</v>
      </c>
      <c r="H34" s="79">
        <v>18239.597999999998</v>
      </c>
      <c r="I34" s="80">
        <v>19868.3514</v>
      </c>
    </row>
    <row r="35" spans="1:9" x14ac:dyDescent="0.25">
      <c r="A35" s="70" t="s">
        <v>487</v>
      </c>
      <c r="B35" s="70" t="str">
        <f t="shared" si="5"/>
        <v>Настенный конвектор Gekon Level U/1HE H13 L100 W13 RAL9016</v>
      </c>
      <c r="C35" s="64" t="str">
        <f t="shared" si="1"/>
        <v>13</v>
      </c>
      <c r="D35" s="60" t="str">
        <f t="shared" si="2"/>
        <v>100</v>
      </c>
      <c r="E35" s="65" t="str">
        <f t="shared" si="3"/>
        <v>13</v>
      </c>
      <c r="F35" s="64">
        <v>520</v>
      </c>
      <c r="G35" s="65">
        <f t="shared" si="4"/>
        <v>836</v>
      </c>
      <c r="H35" s="81">
        <v>19833.783599999999</v>
      </c>
      <c r="I35" s="82">
        <v>21601.8249</v>
      </c>
    </row>
    <row r="36" spans="1:9" x14ac:dyDescent="0.25">
      <c r="A36" s="23" t="s">
        <v>488</v>
      </c>
      <c r="B36" s="23" t="str">
        <f t="shared" si="5"/>
        <v>Настенный конвектор Gekon Level U/1HE H13 L110 W13 RAL9016</v>
      </c>
      <c r="C36" s="28" t="str">
        <f t="shared" si="1"/>
        <v>13</v>
      </c>
      <c r="D36" s="24" t="str">
        <f t="shared" si="2"/>
        <v>110</v>
      </c>
      <c r="E36" s="25" t="str">
        <f t="shared" si="3"/>
        <v>13</v>
      </c>
      <c r="F36" s="28">
        <v>572</v>
      </c>
      <c r="G36" s="25">
        <f t="shared" si="4"/>
        <v>919</v>
      </c>
      <c r="H36" s="79">
        <v>21499.138199999998</v>
      </c>
      <c r="I36" s="80">
        <v>23415.617699999999</v>
      </c>
    </row>
    <row r="37" spans="1:9" x14ac:dyDescent="0.25">
      <c r="A37" s="70" t="s">
        <v>489</v>
      </c>
      <c r="B37" s="70" t="str">
        <f t="shared" si="5"/>
        <v>Настенный конвектор Gekon Level U/1HE H13 L120 W13 RAL9016</v>
      </c>
      <c r="C37" s="64" t="str">
        <f t="shared" si="1"/>
        <v>13</v>
      </c>
      <c r="D37" s="60" t="str">
        <f t="shared" si="2"/>
        <v>120</v>
      </c>
      <c r="E37" s="65" t="str">
        <f t="shared" si="3"/>
        <v>13</v>
      </c>
      <c r="F37" s="64">
        <v>624</v>
      </c>
      <c r="G37" s="65">
        <f t="shared" si="4"/>
        <v>1003</v>
      </c>
      <c r="H37" s="81">
        <v>23056.722599999997</v>
      </c>
      <c r="I37" s="82">
        <v>25109.439899999998</v>
      </c>
    </row>
    <row r="38" spans="1:9" x14ac:dyDescent="0.25">
      <c r="A38" s="23" t="s">
        <v>490</v>
      </c>
      <c r="B38" s="23" t="str">
        <f t="shared" si="5"/>
        <v>Настенный конвектор Gekon Level U/1HE H13 L130 W13 RAL9016</v>
      </c>
      <c r="C38" s="28" t="str">
        <f t="shared" si="1"/>
        <v>13</v>
      </c>
      <c r="D38" s="24" t="str">
        <f t="shared" si="2"/>
        <v>130</v>
      </c>
      <c r="E38" s="25" t="str">
        <f t="shared" si="3"/>
        <v>13</v>
      </c>
      <c r="F38" s="28">
        <v>676</v>
      </c>
      <c r="G38" s="25">
        <f t="shared" si="4"/>
        <v>1086</v>
      </c>
      <c r="H38" s="79">
        <v>24612.273599999997</v>
      </c>
      <c r="I38" s="80">
        <v>26802.2454</v>
      </c>
    </row>
    <row r="39" spans="1:9" x14ac:dyDescent="0.25">
      <c r="A39" s="70" t="s">
        <v>491</v>
      </c>
      <c r="B39" s="70" t="str">
        <f t="shared" si="5"/>
        <v>Настенный конвектор Gekon Level U/1HE H13 L140 W13 RAL9016</v>
      </c>
      <c r="C39" s="64" t="str">
        <f t="shared" si="1"/>
        <v>13</v>
      </c>
      <c r="D39" s="60" t="str">
        <f t="shared" si="2"/>
        <v>140</v>
      </c>
      <c r="E39" s="65" t="str">
        <f t="shared" si="3"/>
        <v>13</v>
      </c>
      <c r="F39" s="64">
        <v>728</v>
      </c>
      <c r="G39" s="65">
        <f t="shared" si="4"/>
        <v>1170</v>
      </c>
      <c r="H39" s="81">
        <v>26206.459199999998</v>
      </c>
      <c r="I39" s="82">
        <v>28535.7189</v>
      </c>
    </row>
    <row r="40" spans="1:9" x14ac:dyDescent="0.25">
      <c r="A40" s="23" t="s">
        <v>492</v>
      </c>
      <c r="B40" s="23" t="str">
        <f t="shared" si="5"/>
        <v>Настенный конвектор Gekon Level U/1HE H13 L150 W13 RAL9016</v>
      </c>
      <c r="C40" s="28" t="str">
        <f t="shared" si="1"/>
        <v>13</v>
      </c>
      <c r="D40" s="24" t="str">
        <f t="shared" si="2"/>
        <v>150</v>
      </c>
      <c r="E40" s="25" t="str">
        <f t="shared" si="3"/>
        <v>13</v>
      </c>
      <c r="F40" s="28">
        <v>780</v>
      </c>
      <c r="G40" s="25">
        <f t="shared" si="4"/>
        <v>1254</v>
      </c>
      <c r="H40" s="79">
        <v>27763.026899999997</v>
      </c>
      <c r="I40" s="80">
        <v>30227.507699999998</v>
      </c>
    </row>
    <row r="41" spans="1:9" x14ac:dyDescent="0.25">
      <c r="A41" s="70" t="s">
        <v>493</v>
      </c>
      <c r="B41" s="70" t="str">
        <f t="shared" si="5"/>
        <v>Настенный конвектор Gekon Level U/1HE H13 L160 W13 RAL9016</v>
      </c>
      <c r="C41" s="64" t="str">
        <f t="shared" si="1"/>
        <v>13</v>
      </c>
      <c r="D41" s="60" t="str">
        <f t="shared" si="2"/>
        <v>160</v>
      </c>
      <c r="E41" s="65" t="str">
        <f t="shared" si="3"/>
        <v>13</v>
      </c>
      <c r="F41" s="64">
        <v>832</v>
      </c>
      <c r="G41" s="65">
        <f t="shared" si="4"/>
        <v>1337</v>
      </c>
      <c r="H41" s="81">
        <v>29430.4149</v>
      </c>
      <c r="I41" s="82">
        <v>32043.333899999998</v>
      </c>
    </row>
    <row r="42" spans="1:9" x14ac:dyDescent="0.25">
      <c r="A42" s="23" t="s">
        <v>494</v>
      </c>
      <c r="B42" s="23" t="str">
        <f t="shared" si="5"/>
        <v>Настенный конвектор Gekon Level U/1HE H13 L170 W13 RAL9016</v>
      </c>
      <c r="C42" s="28" t="str">
        <f t="shared" si="1"/>
        <v>13</v>
      </c>
      <c r="D42" s="24" t="str">
        <f t="shared" si="2"/>
        <v>170</v>
      </c>
      <c r="E42" s="25" t="str">
        <f t="shared" si="3"/>
        <v>13</v>
      </c>
      <c r="F42" s="28">
        <v>884</v>
      </c>
      <c r="G42" s="25">
        <f t="shared" si="4"/>
        <v>1421</v>
      </c>
      <c r="H42" s="79">
        <v>31024.600499999997</v>
      </c>
      <c r="I42" s="80">
        <v>33776.807399999998</v>
      </c>
    </row>
    <row r="43" spans="1:9" x14ac:dyDescent="0.25">
      <c r="A43" s="70" t="s">
        <v>495</v>
      </c>
      <c r="B43" s="70" t="str">
        <f t="shared" si="5"/>
        <v>Настенный конвектор Gekon Level U/1HE H13 L180 W13 RAL9016</v>
      </c>
      <c r="C43" s="64" t="str">
        <f t="shared" si="1"/>
        <v>13</v>
      </c>
      <c r="D43" s="60" t="str">
        <f t="shared" si="2"/>
        <v>180</v>
      </c>
      <c r="E43" s="65" t="str">
        <f t="shared" si="3"/>
        <v>13</v>
      </c>
      <c r="F43" s="64">
        <v>936</v>
      </c>
      <c r="G43" s="65">
        <f t="shared" si="4"/>
        <v>1504</v>
      </c>
      <c r="H43" s="81">
        <v>32580.151499999996</v>
      </c>
      <c r="I43" s="82">
        <v>35469.6129</v>
      </c>
    </row>
    <row r="44" spans="1:9" x14ac:dyDescent="0.25">
      <c r="A44" s="23" t="s">
        <v>496</v>
      </c>
      <c r="B44" s="23" t="str">
        <f t="shared" si="5"/>
        <v>Настенный конвектор Gekon Level U/1HE H13 L190 W13 RAL9016</v>
      </c>
      <c r="C44" s="28" t="str">
        <f t="shared" si="1"/>
        <v>13</v>
      </c>
      <c r="D44" s="24" t="str">
        <f t="shared" si="2"/>
        <v>190</v>
      </c>
      <c r="E44" s="25" t="str">
        <f t="shared" si="3"/>
        <v>13</v>
      </c>
      <c r="F44" s="28">
        <v>988</v>
      </c>
      <c r="G44" s="25">
        <f t="shared" si="4"/>
        <v>1588</v>
      </c>
      <c r="H44" s="79">
        <v>34272.956999999995</v>
      </c>
      <c r="I44" s="80">
        <v>37320.0069</v>
      </c>
    </row>
    <row r="45" spans="1:9" x14ac:dyDescent="0.25">
      <c r="A45" s="70" t="s">
        <v>497</v>
      </c>
      <c r="B45" s="70" t="str">
        <f t="shared" si="5"/>
        <v>Настенный конвектор Gekon Level U/1HE H13 L200 W13 RAL9016</v>
      </c>
      <c r="C45" s="64" t="str">
        <f t="shared" si="1"/>
        <v>13</v>
      </c>
      <c r="D45" s="60" t="str">
        <f t="shared" si="2"/>
        <v>200</v>
      </c>
      <c r="E45" s="65" t="str">
        <f t="shared" si="3"/>
        <v>13</v>
      </c>
      <c r="F45" s="64">
        <v>1040</v>
      </c>
      <c r="G45" s="65">
        <f t="shared" si="4"/>
        <v>1671</v>
      </c>
      <c r="H45" s="81">
        <v>35859.008999999998</v>
      </c>
      <c r="I45" s="82">
        <v>39044.330099999999</v>
      </c>
    </row>
    <row r="46" spans="1:9" x14ac:dyDescent="0.25">
      <c r="A46" s="23" t="s">
        <v>498</v>
      </c>
      <c r="B46" s="23" t="str">
        <f t="shared" si="5"/>
        <v>Настенный конвектор Gekon Level U/1HE H13 L210 W13 RAL9016</v>
      </c>
      <c r="C46" s="28" t="str">
        <f t="shared" si="1"/>
        <v>13</v>
      </c>
      <c r="D46" s="24" t="str">
        <f t="shared" si="2"/>
        <v>210</v>
      </c>
      <c r="E46" s="25" t="str">
        <f t="shared" si="3"/>
        <v>13</v>
      </c>
      <c r="F46" s="28">
        <v>1092</v>
      </c>
      <c r="G46" s="25">
        <f t="shared" si="4"/>
        <v>1755</v>
      </c>
      <c r="H46" s="79">
        <v>37562.998199999995</v>
      </c>
      <c r="I46" s="80">
        <v>40898.7909</v>
      </c>
    </row>
    <row r="47" spans="1:9" x14ac:dyDescent="0.25">
      <c r="A47" s="70" t="s">
        <v>499</v>
      </c>
      <c r="B47" s="70" t="str">
        <f t="shared" si="5"/>
        <v>Настенный конвектор Gekon Level U/1HE H13 L220 W13 RAL9016</v>
      </c>
      <c r="C47" s="64" t="str">
        <f t="shared" si="1"/>
        <v>13</v>
      </c>
      <c r="D47" s="60" t="str">
        <f t="shared" si="2"/>
        <v>220</v>
      </c>
      <c r="E47" s="65" t="str">
        <f t="shared" si="3"/>
        <v>13</v>
      </c>
      <c r="F47" s="64">
        <v>1144</v>
      </c>
      <c r="G47" s="65">
        <f t="shared" si="4"/>
        <v>1839</v>
      </c>
      <c r="H47" s="81">
        <v>39119.565899999994</v>
      </c>
      <c r="I47" s="82">
        <v>42591.596399999995</v>
      </c>
    </row>
    <row r="48" spans="1:9" x14ac:dyDescent="0.25">
      <c r="A48" s="23" t="s">
        <v>500</v>
      </c>
      <c r="B48" s="23" t="str">
        <f t="shared" si="5"/>
        <v>Настенный конвектор Gekon Level U/1HE H13 L230 W13 RAL9016</v>
      </c>
      <c r="C48" s="28" t="str">
        <f t="shared" si="1"/>
        <v>13</v>
      </c>
      <c r="D48" s="24" t="str">
        <f t="shared" si="2"/>
        <v>230</v>
      </c>
      <c r="E48" s="25" t="str">
        <f t="shared" si="3"/>
        <v>13</v>
      </c>
      <c r="F48" s="28">
        <v>1196</v>
      </c>
      <c r="G48" s="25">
        <f t="shared" si="4"/>
        <v>1922</v>
      </c>
      <c r="H48" s="79">
        <v>40675.116900000001</v>
      </c>
      <c r="I48" s="80">
        <v>44283.385199999997</v>
      </c>
    </row>
    <row r="49" spans="1:9" ht="15.75" thickBot="1" x14ac:dyDescent="0.3">
      <c r="A49" s="71" t="s">
        <v>501</v>
      </c>
      <c r="B49" s="71" t="str">
        <f t="shared" si="5"/>
        <v>Настенный конвектор Gekon Level U/1HE H13 L240 W13 RAL9016</v>
      </c>
      <c r="C49" s="66" t="str">
        <f t="shared" si="1"/>
        <v>13</v>
      </c>
      <c r="D49" s="67" t="str">
        <f t="shared" si="2"/>
        <v>240</v>
      </c>
      <c r="E49" s="68" t="str">
        <f t="shared" si="3"/>
        <v>13</v>
      </c>
      <c r="F49" s="66">
        <v>1248</v>
      </c>
      <c r="G49" s="68">
        <f t="shared" si="4"/>
        <v>2006</v>
      </c>
      <c r="H49" s="83">
        <v>42270.319199999998</v>
      </c>
      <c r="I49" s="84">
        <v>46018.892099999997</v>
      </c>
    </row>
    <row r="50" spans="1:9" x14ac:dyDescent="0.25">
      <c r="A50" s="69" t="s">
        <v>502</v>
      </c>
      <c r="B50" s="69" t="str">
        <f t="shared" si="5"/>
        <v>Настенный конвектор Gekon Level U/1HE H13 L040 W18 RAL9016</v>
      </c>
      <c r="C50" s="61" t="str">
        <f>MID($A50,8,2)</f>
        <v>13</v>
      </c>
      <c r="D50" s="62" t="str">
        <f>MID($A50,10,3)</f>
        <v>040</v>
      </c>
      <c r="E50" s="63" t="str">
        <f>MID($A50,13,2)</f>
        <v>18</v>
      </c>
      <c r="F50" s="61">
        <v>332</v>
      </c>
      <c r="G50" s="63">
        <f>ROUND(F50*((($G$1+$G$2)/2-$G$3)/50)^1.41,0)</f>
        <v>534</v>
      </c>
      <c r="H50" s="74">
        <v>14271.417899999999</v>
      </c>
      <c r="I50" s="76">
        <v>15516.875399999999</v>
      </c>
    </row>
    <row r="51" spans="1:9" x14ac:dyDescent="0.25">
      <c r="A51" s="23" t="s">
        <v>503</v>
      </c>
      <c r="B51" s="23" t="str">
        <f t="shared" si="5"/>
        <v>Настенный конвектор Gekon Level U/1HE H13 L050 W18 RAL9016</v>
      </c>
      <c r="C51" s="28" t="str">
        <f t="shared" si="1"/>
        <v>13</v>
      </c>
      <c r="D51" s="24" t="str">
        <f t="shared" si="2"/>
        <v>050</v>
      </c>
      <c r="E51" s="25" t="str">
        <f t="shared" si="3"/>
        <v>18</v>
      </c>
      <c r="F51" s="28">
        <v>418</v>
      </c>
      <c r="G51" s="25">
        <f t="shared" si="4"/>
        <v>672</v>
      </c>
      <c r="H51" s="79">
        <v>16682.013599999998</v>
      </c>
      <c r="I51" s="80">
        <v>18128.777699999999</v>
      </c>
    </row>
    <row r="52" spans="1:9" x14ac:dyDescent="0.25">
      <c r="A52" s="70" t="s">
        <v>504</v>
      </c>
      <c r="B52" s="70" t="str">
        <f t="shared" si="5"/>
        <v>Настенный конвектор Gekon Level U/1HE H13 L060 W18 RAL9016</v>
      </c>
      <c r="C52" s="64" t="str">
        <f t="shared" si="1"/>
        <v>13</v>
      </c>
      <c r="D52" s="60" t="str">
        <f t="shared" si="2"/>
        <v>060</v>
      </c>
      <c r="E52" s="65" t="str">
        <f t="shared" si="3"/>
        <v>18</v>
      </c>
      <c r="F52" s="64">
        <v>504</v>
      </c>
      <c r="G52" s="65">
        <f t="shared" si="4"/>
        <v>810</v>
      </c>
      <c r="H52" s="81">
        <v>19212.579899999997</v>
      </c>
      <c r="I52" s="82">
        <v>20871.834299999999</v>
      </c>
    </row>
    <row r="53" spans="1:9" x14ac:dyDescent="0.25">
      <c r="A53" s="23" t="s">
        <v>505</v>
      </c>
      <c r="B53" s="23" t="str">
        <f t="shared" si="5"/>
        <v>Настенный конвектор Gekon Level U/1HE H13 L070 W18 RAL9016</v>
      </c>
      <c r="C53" s="28" t="str">
        <f t="shared" si="1"/>
        <v>13</v>
      </c>
      <c r="D53" s="24" t="str">
        <f t="shared" si="2"/>
        <v>070</v>
      </c>
      <c r="E53" s="25" t="str">
        <f t="shared" si="3"/>
        <v>18</v>
      </c>
      <c r="F53" s="28">
        <v>590</v>
      </c>
      <c r="G53" s="25">
        <f t="shared" si="4"/>
        <v>948</v>
      </c>
      <c r="H53" s="79">
        <v>21694.3446</v>
      </c>
      <c r="I53" s="80">
        <v>23558.972399999999</v>
      </c>
    </row>
    <row r="54" spans="1:9" x14ac:dyDescent="0.25">
      <c r="A54" s="70" t="s">
        <v>506</v>
      </c>
      <c r="B54" s="70" t="str">
        <f t="shared" si="5"/>
        <v>Настенный конвектор Gekon Level U/1HE H13 L080 W18 RAL9016</v>
      </c>
      <c r="C54" s="64" t="str">
        <f t="shared" si="1"/>
        <v>13</v>
      </c>
      <c r="D54" s="60" t="str">
        <f t="shared" si="2"/>
        <v>080</v>
      </c>
      <c r="E54" s="65" t="str">
        <f t="shared" si="3"/>
        <v>18</v>
      </c>
      <c r="F54" s="64">
        <v>676</v>
      </c>
      <c r="G54" s="65">
        <f t="shared" si="4"/>
        <v>1086</v>
      </c>
      <c r="H54" s="81">
        <v>24107.990399999999</v>
      </c>
      <c r="I54" s="82">
        <v>26172.908099999997</v>
      </c>
    </row>
    <row r="55" spans="1:9" x14ac:dyDescent="0.25">
      <c r="A55" s="23" t="s">
        <v>507</v>
      </c>
      <c r="B55" s="23" t="str">
        <f t="shared" si="5"/>
        <v>Настенный конвектор Gekon Level U/1HE H13 L090 W18 RAL9016</v>
      </c>
      <c r="C55" s="28" t="str">
        <f t="shared" si="1"/>
        <v>13</v>
      </c>
      <c r="D55" s="24" t="str">
        <f t="shared" si="2"/>
        <v>090</v>
      </c>
      <c r="E55" s="25" t="str">
        <f t="shared" si="3"/>
        <v>18</v>
      </c>
      <c r="F55" s="28">
        <v>762</v>
      </c>
      <c r="G55" s="25">
        <f t="shared" si="4"/>
        <v>1225</v>
      </c>
      <c r="H55" s="79">
        <v>26519.602799999997</v>
      </c>
      <c r="I55" s="80">
        <v>28784.810399999998</v>
      </c>
    </row>
    <row r="56" spans="1:9" x14ac:dyDescent="0.25">
      <c r="A56" s="70" t="s">
        <v>508</v>
      </c>
      <c r="B56" s="70" t="str">
        <f t="shared" si="5"/>
        <v>Настенный конвектор Gekon Level U/1HE H13 L100 W18 RAL9016</v>
      </c>
      <c r="C56" s="64" t="str">
        <f t="shared" si="1"/>
        <v>13</v>
      </c>
      <c r="D56" s="60" t="str">
        <f t="shared" si="2"/>
        <v>100</v>
      </c>
      <c r="E56" s="65" t="str">
        <f t="shared" si="3"/>
        <v>18</v>
      </c>
      <c r="F56" s="64">
        <v>848</v>
      </c>
      <c r="G56" s="65">
        <f t="shared" si="4"/>
        <v>1363</v>
      </c>
      <c r="H56" s="81">
        <v>29001.367499999997</v>
      </c>
      <c r="I56" s="82">
        <v>31471.948499999999</v>
      </c>
    </row>
    <row r="57" spans="1:9" x14ac:dyDescent="0.25">
      <c r="A57" s="23" t="s">
        <v>509</v>
      </c>
      <c r="B57" s="23" t="str">
        <f t="shared" si="5"/>
        <v>Настенный конвектор Gekon Level U/1HE H13 L110 W18 RAL9016</v>
      </c>
      <c r="C57" s="28" t="str">
        <f t="shared" si="1"/>
        <v>13</v>
      </c>
      <c r="D57" s="24" t="str">
        <f t="shared" si="2"/>
        <v>110</v>
      </c>
      <c r="E57" s="25" t="str">
        <f t="shared" si="3"/>
        <v>18</v>
      </c>
      <c r="F57" s="28">
        <v>936</v>
      </c>
      <c r="G57" s="25">
        <f t="shared" si="4"/>
        <v>1504</v>
      </c>
      <c r="H57" s="79">
        <v>31530.917099999999</v>
      </c>
      <c r="I57" s="80">
        <v>34215.005099999995</v>
      </c>
    </row>
    <row r="58" spans="1:9" x14ac:dyDescent="0.25">
      <c r="A58" s="70" t="s">
        <v>510</v>
      </c>
      <c r="B58" s="70" t="str">
        <f t="shared" si="5"/>
        <v>Настенный конвектор Gekon Level U/1HE H13 L120 W18 RAL9016</v>
      </c>
      <c r="C58" s="64" t="str">
        <f t="shared" si="1"/>
        <v>13</v>
      </c>
      <c r="D58" s="60" t="str">
        <f t="shared" si="2"/>
        <v>120</v>
      </c>
      <c r="E58" s="65" t="str">
        <f t="shared" si="3"/>
        <v>18</v>
      </c>
      <c r="F58" s="64">
        <v>1024</v>
      </c>
      <c r="G58" s="65">
        <f t="shared" si="4"/>
        <v>1646</v>
      </c>
      <c r="H58" s="81">
        <v>33944.562899999997</v>
      </c>
      <c r="I58" s="82">
        <v>36828.940799999997</v>
      </c>
    </row>
    <row r="59" spans="1:9" x14ac:dyDescent="0.25">
      <c r="A59" s="23" t="s">
        <v>511</v>
      </c>
      <c r="B59" s="23" t="str">
        <f t="shared" si="5"/>
        <v>Настенный конвектор Gekon Level U/1HE H13 L130 W18 RAL9016</v>
      </c>
      <c r="C59" s="28" t="str">
        <f t="shared" si="1"/>
        <v>13</v>
      </c>
      <c r="D59" s="24" t="str">
        <f t="shared" si="2"/>
        <v>130</v>
      </c>
      <c r="E59" s="25" t="str">
        <f t="shared" si="3"/>
        <v>18</v>
      </c>
      <c r="F59" s="28">
        <v>1112</v>
      </c>
      <c r="G59" s="25">
        <f t="shared" si="4"/>
        <v>1787</v>
      </c>
      <c r="H59" s="79">
        <v>36356.175299999995</v>
      </c>
      <c r="I59" s="80">
        <v>39440.843099999998</v>
      </c>
    </row>
    <row r="60" spans="1:9" x14ac:dyDescent="0.25">
      <c r="A60" s="70" t="s">
        <v>512</v>
      </c>
      <c r="B60" s="70" t="str">
        <f t="shared" si="5"/>
        <v>Настенный конвектор Gekon Level U/1HE H13 L140 W18 RAL9016</v>
      </c>
      <c r="C60" s="64" t="str">
        <f t="shared" si="1"/>
        <v>13</v>
      </c>
      <c r="D60" s="60" t="str">
        <f t="shared" si="2"/>
        <v>140</v>
      </c>
      <c r="E60" s="65" t="str">
        <f t="shared" si="3"/>
        <v>18</v>
      </c>
      <c r="F60" s="64">
        <v>1200</v>
      </c>
      <c r="G60" s="65">
        <f t="shared" si="4"/>
        <v>1929</v>
      </c>
      <c r="H60" s="81">
        <v>38837.939999999995</v>
      </c>
      <c r="I60" s="82">
        <v>42127.981199999995</v>
      </c>
    </row>
    <row r="61" spans="1:9" x14ac:dyDescent="0.25">
      <c r="A61" s="23" t="s">
        <v>513</v>
      </c>
      <c r="B61" s="23" t="str">
        <f t="shared" si="5"/>
        <v>Настенный конвектор Gekon Level U/1HE H13 L150 W18 RAL9016</v>
      </c>
      <c r="C61" s="28" t="str">
        <f t="shared" si="1"/>
        <v>13</v>
      </c>
      <c r="D61" s="24" t="str">
        <f t="shared" si="2"/>
        <v>150</v>
      </c>
      <c r="E61" s="25" t="str">
        <f t="shared" si="3"/>
        <v>18</v>
      </c>
      <c r="F61" s="28">
        <v>1288</v>
      </c>
      <c r="G61" s="25">
        <f t="shared" si="4"/>
        <v>2070</v>
      </c>
      <c r="H61" s="79">
        <v>41248.5357</v>
      </c>
      <c r="I61" s="80">
        <v>44739.883499999996</v>
      </c>
    </row>
    <row r="62" spans="1:9" x14ac:dyDescent="0.25">
      <c r="A62" s="70" t="s">
        <v>514</v>
      </c>
      <c r="B62" s="70" t="str">
        <f t="shared" si="5"/>
        <v>Настенный конвектор Gekon Level U/1HE H13 L160 W18 RAL9016</v>
      </c>
      <c r="C62" s="64" t="str">
        <f t="shared" si="1"/>
        <v>13</v>
      </c>
      <c r="D62" s="60" t="str">
        <f t="shared" si="2"/>
        <v>160</v>
      </c>
      <c r="E62" s="65" t="str">
        <f t="shared" si="3"/>
        <v>18</v>
      </c>
      <c r="F62" s="64">
        <v>1376</v>
      </c>
      <c r="G62" s="65">
        <f t="shared" si="4"/>
        <v>2211</v>
      </c>
      <c r="H62" s="81">
        <v>43781.135399999999</v>
      </c>
      <c r="I62" s="82">
        <v>47484.9735</v>
      </c>
    </row>
    <row r="63" spans="1:9" x14ac:dyDescent="0.25">
      <c r="A63" s="23" t="s">
        <v>515</v>
      </c>
      <c r="B63" s="23" t="str">
        <f t="shared" si="5"/>
        <v>Настенный конвектор Gekon Level U/1HE H13 L170 W18 RAL9016</v>
      </c>
      <c r="C63" s="28" t="str">
        <f t="shared" si="1"/>
        <v>13</v>
      </c>
      <c r="D63" s="24" t="str">
        <f t="shared" si="2"/>
        <v>170</v>
      </c>
      <c r="E63" s="25" t="str">
        <f t="shared" si="3"/>
        <v>18</v>
      </c>
      <c r="F63" s="28">
        <v>1464</v>
      </c>
      <c r="G63" s="25">
        <f t="shared" si="4"/>
        <v>2353</v>
      </c>
      <c r="H63" s="79">
        <v>46262.900099999999</v>
      </c>
      <c r="I63" s="80">
        <v>50172.111599999997</v>
      </c>
    </row>
    <row r="64" spans="1:9" x14ac:dyDescent="0.25">
      <c r="A64" s="70" t="s">
        <v>516</v>
      </c>
      <c r="B64" s="70" t="str">
        <f t="shared" si="5"/>
        <v>Настенный конвектор Gekon Level U/1HE H13 L180 W18 RAL9016</v>
      </c>
      <c r="C64" s="64" t="str">
        <f t="shared" si="1"/>
        <v>13</v>
      </c>
      <c r="D64" s="60" t="str">
        <f t="shared" si="2"/>
        <v>180</v>
      </c>
      <c r="E64" s="65" t="str">
        <f t="shared" si="3"/>
        <v>18</v>
      </c>
      <c r="F64" s="64">
        <v>1552</v>
      </c>
      <c r="G64" s="65">
        <f t="shared" si="4"/>
        <v>2494</v>
      </c>
      <c r="H64" s="81">
        <v>48674.512499999997</v>
      </c>
      <c r="I64" s="82">
        <v>52784.013899999998</v>
      </c>
    </row>
    <row r="65" spans="1:9" x14ac:dyDescent="0.25">
      <c r="A65" s="23" t="s">
        <v>517</v>
      </c>
      <c r="B65" s="23" t="str">
        <f t="shared" si="5"/>
        <v>Настенный конвектор Gekon Level U/1HE H13 L190 W18 RAL9016</v>
      </c>
      <c r="C65" s="28" t="str">
        <f t="shared" si="1"/>
        <v>13</v>
      </c>
      <c r="D65" s="24" t="str">
        <f t="shared" si="2"/>
        <v>190</v>
      </c>
      <c r="E65" s="25" t="str">
        <f t="shared" si="3"/>
        <v>18</v>
      </c>
      <c r="F65" s="28">
        <v>1640</v>
      </c>
      <c r="G65" s="25">
        <f t="shared" si="4"/>
        <v>2636</v>
      </c>
      <c r="H65" s="79">
        <v>51256.930499999995</v>
      </c>
      <c r="I65" s="80">
        <v>55593.155999999995</v>
      </c>
    </row>
    <row r="66" spans="1:9" x14ac:dyDescent="0.25">
      <c r="A66" s="70" t="s">
        <v>518</v>
      </c>
      <c r="B66" s="70" t="str">
        <f t="shared" si="5"/>
        <v>Настенный конвектор Gekon Level U/1HE H13 L200 W18 RAL9016</v>
      </c>
      <c r="C66" s="64" t="str">
        <f t="shared" si="1"/>
        <v>13</v>
      </c>
      <c r="D66" s="60" t="str">
        <f t="shared" si="2"/>
        <v>200</v>
      </c>
      <c r="E66" s="65" t="str">
        <f t="shared" si="3"/>
        <v>18</v>
      </c>
      <c r="F66" s="64">
        <v>1728</v>
      </c>
      <c r="G66" s="65">
        <f t="shared" si="4"/>
        <v>2777</v>
      </c>
      <c r="H66" s="81">
        <v>53713.277699999999</v>
      </c>
      <c r="I66" s="82">
        <v>58252.843199999996</v>
      </c>
    </row>
    <row r="67" spans="1:9" x14ac:dyDescent="0.25">
      <c r="A67" s="23" t="s">
        <v>519</v>
      </c>
      <c r="B67" s="23" t="str">
        <f t="shared" si="5"/>
        <v>Настенный конвектор Gekon Level U/1HE H13 L210 W18 RAL9016</v>
      </c>
      <c r="C67" s="28" t="str">
        <f t="shared" si="1"/>
        <v>13</v>
      </c>
      <c r="D67" s="24" t="str">
        <f t="shared" si="2"/>
        <v>210</v>
      </c>
      <c r="E67" s="25" t="str">
        <f t="shared" si="3"/>
        <v>18</v>
      </c>
      <c r="F67" s="28">
        <v>1816</v>
      </c>
      <c r="G67" s="25">
        <f t="shared" si="4"/>
        <v>2918</v>
      </c>
      <c r="H67" s="79">
        <v>56313.996299999999</v>
      </c>
      <c r="I67" s="80">
        <v>61072.152299999994</v>
      </c>
    </row>
    <row r="68" spans="1:9" x14ac:dyDescent="0.25">
      <c r="A68" s="70" t="s">
        <v>520</v>
      </c>
      <c r="B68" s="70" t="str">
        <f t="shared" si="5"/>
        <v>Настенный конвектор Gekon Level U/1HE H13 L220 W18 RAL9016</v>
      </c>
      <c r="C68" s="64" t="str">
        <f t="shared" si="1"/>
        <v>13</v>
      </c>
      <c r="D68" s="60" t="str">
        <f t="shared" si="2"/>
        <v>220</v>
      </c>
      <c r="E68" s="65" t="str">
        <f t="shared" si="3"/>
        <v>18</v>
      </c>
      <c r="F68" s="64">
        <v>1904</v>
      </c>
      <c r="G68" s="65">
        <f t="shared" si="4"/>
        <v>3060</v>
      </c>
      <c r="H68" s="81">
        <v>58725.608699999997</v>
      </c>
      <c r="I68" s="82">
        <v>63684.054599999996</v>
      </c>
    </row>
    <row r="69" spans="1:9" x14ac:dyDescent="0.25">
      <c r="A69" s="23" t="s">
        <v>521</v>
      </c>
      <c r="B69" s="23" t="str">
        <f t="shared" si="5"/>
        <v>Настенный конвектор Gekon Level U/1HE H13 L230 W18 RAL9016</v>
      </c>
      <c r="C69" s="28" t="str">
        <f t="shared" si="1"/>
        <v>13</v>
      </c>
      <c r="D69" s="24" t="str">
        <f t="shared" si="2"/>
        <v>230</v>
      </c>
      <c r="E69" s="25" t="str">
        <f t="shared" si="3"/>
        <v>18</v>
      </c>
      <c r="F69" s="28">
        <v>1992</v>
      </c>
      <c r="G69" s="25">
        <f t="shared" si="4"/>
        <v>3201</v>
      </c>
      <c r="H69" s="79">
        <v>61137.221099999995</v>
      </c>
      <c r="I69" s="80">
        <v>66294.940199999997</v>
      </c>
    </row>
    <row r="70" spans="1:9" ht="15.75" thickBot="1" x14ac:dyDescent="0.3">
      <c r="A70" s="71" t="s">
        <v>522</v>
      </c>
      <c r="B70" s="71" t="str">
        <f t="shared" si="5"/>
        <v>Настенный конвектор Gekon Level U/1HE H13 L240 W18 RAL9016</v>
      </c>
      <c r="C70" s="66" t="str">
        <f t="shared" si="1"/>
        <v>13</v>
      </c>
      <c r="D70" s="67" t="str">
        <f t="shared" si="2"/>
        <v>240</v>
      </c>
      <c r="E70" s="68" t="str">
        <f t="shared" si="3"/>
        <v>18</v>
      </c>
      <c r="F70" s="66">
        <v>2080</v>
      </c>
      <c r="G70" s="68">
        <f t="shared" si="4"/>
        <v>3343</v>
      </c>
      <c r="H70" s="83">
        <v>63620.002499999995</v>
      </c>
      <c r="I70" s="84">
        <v>68984.111699999994</v>
      </c>
    </row>
    <row r="71" spans="1:9" x14ac:dyDescent="0.25">
      <c r="A71" s="69" t="s">
        <v>523</v>
      </c>
      <c r="B71" s="69" t="str">
        <f t="shared" si="5"/>
        <v>Настенный конвектор Gekon Level U/1HE H13 L040 W23 RAL9016</v>
      </c>
      <c r="C71" s="61" t="str">
        <f>MID($A71,8,2)</f>
        <v>13</v>
      </c>
      <c r="D71" s="62" t="str">
        <f>MID($A71,10,3)</f>
        <v>040</v>
      </c>
      <c r="E71" s="63" t="str">
        <f>MID($A71,13,2)</f>
        <v>23</v>
      </c>
      <c r="F71" s="61">
        <v>470</v>
      </c>
      <c r="G71" s="63">
        <f>ROUND(F71*((($G$1+$G$2)/2-$G$3)/50)^1.41,0)</f>
        <v>755</v>
      </c>
      <c r="H71" s="74">
        <v>18032.191199999997</v>
      </c>
      <c r="I71" s="76">
        <v>19577.575199999999</v>
      </c>
    </row>
    <row r="72" spans="1:9" x14ac:dyDescent="0.25">
      <c r="A72" s="23" t="s">
        <v>524</v>
      </c>
      <c r="B72" s="23" t="str">
        <f t="shared" si="5"/>
        <v>Настенный конвектор Gekon Level U/1HE H13 L050 W23 RAL9016</v>
      </c>
      <c r="C72" s="28" t="str">
        <f t="shared" si="1"/>
        <v>13</v>
      </c>
      <c r="D72" s="24" t="str">
        <f t="shared" si="2"/>
        <v>050</v>
      </c>
      <c r="E72" s="25" t="str">
        <f t="shared" si="3"/>
        <v>23</v>
      </c>
      <c r="F72" s="28">
        <v>592</v>
      </c>
      <c r="G72" s="25">
        <f t="shared" si="4"/>
        <v>951</v>
      </c>
      <c r="H72" s="79">
        <v>20933.852999999999</v>
      </c>
      <c r="I72" s="80">
        <v>22717.144799999998</v>
      </c>
    </row>
    <row r="73" spans="1:9" x14ac:dyDescent="0.25">
      <c r="A73" s="70" t="s">
        <v>525</v>
      </c>
      <c r="B73" s="70" t="str">
        <f t="shared" si="5"/>
        <v>Настенный конвектор Gekon Level U/1HE H13 L060 W23 RAL9016</v>
      </c>
      <c r="C73" s="64" t="str">
        <f t="shared" ref="C73:C91" si="6">MID($A73,8,2)</f>
        <v>13</v>
      </c>
      <c r="D73" s="60" t="str">
        <f t="shared" ref="D73:D91" si="7">MID($A73,10,3)</f>
        <v>060</v>
      </c>
      <c r="E73" s="65" t="str">
        <f t="shared" ref="E73:E91" si="8">MID($A73,13,2)</f>
        <v>23</v>
      </c>
      <c r="F73" s="64">
        <v>714</v>
      </c>
      <c r="G73" s="65">
        <f t="shared" ref="G73:G91" si="9">ROUND(F73*((($G$1+$G$2)/2-$G$3)/50)^1.41,0)</f>
        <v>1147</v>
      </c>
      <c r="H73" s="81">
        <v>24041.904899999998</v>
      </c>
      <c r="I73" s="82">
        <v>26084.455199999997</v>
      </c>
    </row>
    <row r="74" spans="1:9" x14ac:dyDescent="0.25">
      <c r="A74" s="23" t="s">
        <v>526</v>
      </c>
      <c r="B74" s="23" t="str">
        <f t="shared" si="5"/>
        <v>Настенный конвектор Gekon Level U/1HE H13 L070 W23 RAL9016</v>
      </c>
      <c r="C74" s="28" t="str">
        <f t="shared" si="6"/>
        <v>13</v>
      </c>
      <c r="D74" s="24" t="str">
        <f t="shared" si="7"/>
        <v>070</v>
      </c>
      <c r="E74" s="25" t="str">
        <f t="shared" si="8"/>
        <v>23</v>
      </c>
      <c r="F74" s="28">
        <v>836</v>
      </c>
      <c r="G74" s="25">
        <f t="shared" si="9"/>
        <v>1344</v>
      </c>
      <c r="H74" s="79">
        <v>27019.819199999998</v>
      </c>
      <c r="I74" s="80">
        <v>29306.377499999999</v>
      </c>
    </row>
    <row r="75" spans="1:9" x14ac:dyDescent="0.25">
      <c r="A75" s="70" t="s">
        <v>527</v>
      </c>
      <c r="B75" s="70" t="str">
        <f t="shared" si="5"/>
        <v>Настенный конвектор Gekon Level U/1HE H13 L080 W23 RAL9016</v>
      </c>
      <c r="C75" s="64" t="str">
        <f t="shared" si="6"/>
        <v>13</v>
      </c>
      <c r="D75" s="60" t="str">
        <f t="shared" si="7"/>
        <v>080</v>
      </c>
      <c r="E75" s="65" t="str">
        <f t="shared" si="8"/>
        <v>23</v>
      </c>
      <c r="F75" s="64">
        <v>958</v>
      </c>
      <c r="G75" s="65">
        <f t="shared" si="9"/>
        <v>1540</v>
      </c>
      <c r="H75" s="81">
        <v>29923.514399999996</v>
      </c>
      <c r="I75" s="82">
        <v>32448.997199999998</v>
      </c>
    </row>
    <row r="76" spans="1:9" x14ac:dyDescent="0.25">
      <c r="A76" s="23" t="s">
        <v>528</v>
      </c>
      <c r="B76" s="23" t="str">
        <f t="shared" si="5"/>
        <v>Настенный конвектор Gekon Level U/1HE H13 L090 W23 RAL9016</v>
      </c>
      <c r="C76" s="28" t="str">
        <f t="shared" si="6"/>
        <v>13</v>
      </c>
      <c r="D76" s="24" t="str">
        <f t="shared" si="7"/>
        <v>090</v>
      </c>
      <c r="E76" s="25" t="str">
        <f t="shared" si="8"/>
        <v>23</v>
      </c>
      <c r="F76" s="28">
        <v>1080</v>
      </c>
      <c r="G76" s="25">
        <f t="shared" si="9"/>
        <v>1736</v>
      </c>
      <c r="H76" s="79">
        <v>32824.159500000002</v>
      </c>
      <c r="I76" s="80">
        <v>35588.566800000001</v>
      </c>
    </row>
    <row r="77" spans="1:9" x14ac:dyDescent="0.25">
      <c r="A77" s="70" t="s">
        <v>529</v>
      </c>
      <c r="B77" s="70" t="str">
        <f t="shared" si="5"/>
        <v>Настенный конвектор Gekon Level U/1HE H13 L100 W23 RAL9016</v>
      </c>
      <c r="C77" s="64" t="str">
        <f t="shared" si="6"/>
        <v>13</v>
      </c>
      <c r="D77" s="60" t="str">
        <f t="shared" si="7"/>
        <v>100</v>
      </c>
      <c r="E77" s="65" t="str">
        <f t="shared" si="8"/>
        <v>23</v>
      </c>
      <c r="F77" s="64">
        <v>1202</v>
      </c>
      <c r="G77" s="65">
        <f t="shared" si="9"/>
        <v>1932</v>
      </c>
      <c r="H77" s="81">
        <v>35802.073799999998</v>
      </c>
      <c r="I77" s="82">
        <v>38810.489099999999</v>
      </c>
    </row>
    <row r="78" spans="1:9" x14ac:dyDescent="0.25">
      <c r="A78" s="23" t="s">
        <v>530</v>
      </c>
      <c r="B78" s="23" t="str">
        <f t="shared" si="5"/>
        <v>Настенный конвектор Gekon Level U/1HE H13 L110 W23 RAL9016</v>
      </c>
      <c r="C78" s="28" t="str">
        <f t="shared" si="6"/>
        <v>13</v>
      </c>
      <c r="D78" s="24" t="str">
        <f t="shared" si="7"/>
        <v>110</v>
      </c>
      <c r="E78" s="25" t="str">
        <f t="shared" si="8"/>
        <v>23</v>
      </c>
      <c r="F78" s="28">
        <v>1319</v>
      </c>
      <c r="G78" s="25">
        <f t="shared" si="9"/>
        <v>2120</v>
      </c>
      <c r="H78" s="79">
        <v>38911.142399999997</v>
      </c>
      <c r="I78" s="80">
        <v>42177.799500000001</v>
      </c>
    </row>
    <row r="79" spans="1:9" x14ac:dyDescent="0.25">
      <c r="A79" s="70" t="s">
        <v>531</v>
      </c>
      <c r="B79" s="70" t="str">
        <f t="shared" si="5"/>
        <v>Настенный конвектор Gekon Level U/1HE H13 L120 W23 RAL9016</v>
      </c>
      <c r="C79" s="64" t="str">
        <f t="shared" si="6"/>
        <v>13</v>
      </c>
      <c r="D79" s="60" t="str">
        <f t="shared" si="7"/>
        <v>120</v>
      </c>
      <c r="E79" s="65" t="str">
        <f t="shared" si="8"/>
        <v>23</v>
      </c>
      <c r="F79" s="64">
        <v>1436</v>
      </c>
      <c r="G79" s="65">
        <f t="shared" si="9"/>
        <v>2308</v>
      </c>
      <c r="H79" s="81">
        <v>41814.837599999999</v>
      </c>
      <c r="I79" s="82">
        <v>45319.402499999997</v>
      </c>
    </row>
    <row r="80" spans="1:9" x14ac:dyDescent="0.25">
      <c r="A80" s="23" t="s">
        <v>532</v>
      </c>
      <c r="B80" s="23" t="str">
        <f t="shared" si="5"/>
        <v>Настенный конвектор Gekon Level U/1HE H13 L130 W23 RAL9016</v>
      </c>
      <c r="C80" s="28" t="str">
        <f t="shared" si="6"/>
        <v>13</v>
      </c>
      <c r="D80" s="24" t="str">
        <f t="shared" si="7"/>
        <v>130</v>
      </c>
      <c r="E80" s="25" t="str">
        <f t="shared" si="8"/>
        <v>23</v>
      </c>
      <c r="F80" s="28">
        <v>1553</v>
      </c>
      <c r="G80" s="25">
        <f t="shared" si="9"/>
        <v>2496</v>
      </c>
      <c r="H80" s="79">
        <v>44715.4827</v>
      </c>
      <c r="I80" s="80">
        <v>48458.972099999999</v>
      </c>
    </row>
    <row r="81" spans="1:9" x14ac:dyDescent="0.25">
      <c r="A81" s="70" t="s">
        <v>533</v>
      </c>
      <c r="B81" s="70" t="str">
        <f t="shared" si="5"/>
        <v>Настенный конвектор Gekon Level U/1HE H13 L140 W23 RAL9016</v>
      </c>
      <c r="C81" s="64" t="str">
        <f t="shared" si="6"/>
        <v>13</v>
      </c>
      <c r="D81" s="60" t="str">
        <f t="shared" si="7"/>
        <v>140</v>
      </c>
      <c r="E81" s="65" t="str">
        <f t="shared" si="8"/>
        <v>23</v>
      </c>
      <c r="F81" s="64">
        <v>1670</v>
      </c>
      <c r="G81" s="65">
        <f t="shared" si="9"/>
        <v>2684</v>
      </c>
      <c r="H81" s="81">
        <v>47693.396999999997</v>
      </c>
      <c r="I81" s="82">
        <v>51680.894399999997</v>
      </c>
    </row>
    <row r="82" spans="1:9" x14ac:dyDescent="0.25">
      <c r="A82" s="23" t="s">
        <v>534</v>
      </c>
      <c r="B82" s="23" t="str">
        <f t="shared" si="5"/>
        <v>Настенный конвектор Gekon Level U/1HE H13 L150 W23 RAL9016</v>
      </c>
      <c r="C82" s="28" t="str">
        <f t="shared" si="6"/>
        <v>13</v>
      </c>
      <c r="D82" s="24" t="str">
        <f t="shared" si="7"/>
        <v>150</v>
      </c>
      <c r="E82" s="25" t="str">
        <f t="shared" si="8"/>
        <v>23</v>
      </c>
      <c r="F82" s="28">
        <v>1787</v>
      </c>
      <c r="G82" s="25">
        <f t="shared" si="9"/>
        <v>2872</v>
      </c>
      <c r="H82" s="79">
        <v>50594.042099999999</v>
      </c>
      <c r="I82" s="80">
        <v>54820.464</v>
      </c>
    </row>
    <row r="83" spans="1:9" x14ac:dyDescent="0.25">
      <c r="A83" s="70" t="s">
        <v>535</v>
      </c>
      <c r="B83" s="70" t="str">
        <f t="shared" si="5"/>
        <v>Настенный конвектор Gekon Level U/1HE H13 L160 W23 RAL9016</v>
      </c>
      <c r="C83" s="64" t="str">
        <f t="shared" si="6"/>
        <v>13</v>
      </c>
      <c r="D83" s="60" t="str">
        <f t="shared" si="7"/>
        <v>160</v>
      </c>
      <c r="E83" s="65" t="str">
        <f t="shared" si="8"/>
        <v>23</v>
      </c>
      <c r="F83" s="64">
        <v>1904</v>
      </c>
      <c r="G83" s="65">
        <f t="shared" si="9"/>
        <v>3060</v>
      </c>
      <c r="H83" s="81">
        <v>53705.144099999998</v>
      </c>
      <c r="I83" s="82">
        <v>58190.824499999995</v>
      </c>
    </row>
    <row r="84" spans="1:9" x14ac:dyDescent="0.25">
      <c r="A84" s="23" t="s">
        <v>536</v>
      </c>
      <c r="B84" s="23" t="str">
        <f t="shared" si="5"/>
        <v>Настенный конвектор Gekon Level U/1HE H13 L170 W23 RAL9016</v>
      </c>
      <c r="C84" s="28" t="str">
        <f t="shared" si="6"/>
        <v>13</v>
      </c>
      <c r="D84" s="24" t="str">
        <f t="shared" si="7"/>
        <v>170</v>
      </c>
      <c r="E84" s="25" t="str">
        <f t="shared" si="8"/>
        <v>23</v>
      </c>
      <c r="F84" s="28">
        <v>2021</v>
      </c>
      <c r="G84" s="25">
        <f t="shared" si="9"/>
        <v>3248</v>
      </c>
      <c r="H84" s="79">
        <v>56683.058399999994</v>
      </c>
      <c r="I84" s="80">
        <v>61411.730099999993</v>
      </c>
    </row>
    <row r="85" spans="1:9" x14ac:dyDescent="0.25">
      <c r="A85" s="70" t="s">
        <v>537</v>
      </c>
      <c r="B85" s="70" t="str">
        <f t="shared" si="5"/>
        <v>Настенный конвектор Gekon Level U/1HE H13 L180 W23 RAL9016</v>
      </c>
      <c r="C85" s="64" t="str">
        <f t="shared" si="6"/>
        <v>13</v>
      </c>
      <c r="D85" s="60" t="str">
        <f t="shared" si="7"/>
        <v>180</v>
      </c>
      <c r="E85" s="65" t="str">
        <f t="shared" si="8"/>
        <v>23</v>
      </c>
      <c r="F85" s="64">
        <v>2138</v>
      </c>
      <c r="G85" s="65">
        <f t="shared" si="9"/>
        <v>3436</v>
      </c>
      <c r="H85" s="81">
        <v>59584.720199999996</v>
      </c>
      <c r="I85" s="82">
        <v>64551.299699999996</v>
      </c>
    </row>
    <row r="86" spans="1:9" x14ac:dyDescent="0.25">
      <c r="A86" s="23" t="s">
        <v>538</v>
      </c>
      <c r="B86" s="23" t="str">
        <f t="shared" si="5"/>
        <v>Настенный конвектор Gekon Level U/1HE H13 L190 W23 RAL9016</v>
      </c>
      <c r="C86" s="28" t="str">
        <f t="shared" si="6"/>
        <v>13</v>
      </c>
      <c r="D86" s="24" t="str">
        <f t="shared" si="7"/>
        <v>190</v>
      </c>
      <c r="E86" s="25" t="str">
        <f t="shared" si="8"/>
        <v>23</v>
      </c>
      <c r="F86" s="28">
        <v>2255</v>
      </c>
      <c r="G86" s="25">
        <f t="shared" si="9"/>
        <v>3624</v>
      </c>
      <c r="H86" s="79">
        <v>62691.755399999995</v>
      </c>
      <c r="I86" s="80">
        <v>67928.777099999992</v>
      </c>
    </row>
    <row r="87" spans="1:9" x14ac:dyDescent="0.25">
      <c r="A87" s="70" t="s">
        <v>539</v>
      </c>
      <c r="B87" s="70" t="str">
        <f t="shared" si="5"/>
        <v>Настенный конвектор Gekon Level U/1HE H13 L200 W23 RAL9016</v>
      </c>
      <c r="C87" s="64" t="str">
        <f t="shared" si="6"/>
        <v>13</v>
      </c>
      <c r="D87" s="60" t="str">
        <f t="shared" si="7"/>
        <v>200</v>
      </c>
      <c r="E87" s="65" t="str">
        <f t="shared" si="8"/>
        <v>23</v>
      </c>
      <c r="F87" s="64">
        <v>2372</v>
      </c>
      <c r="G87" s="65">
        <f t="shared" si="9"/>
        <v>3812</v>
      </c>
      <c r="H87" s="81">
        <v>65652.385799999989</v>
      </c>
      <c r="I87" s="82">
        <v>71132.398799999995</v>
      </c>
    </row>
    <row r="88" spans="1:9" x14ac:dyDescent="0.25">
      <c r="A88" s="23" t="s">
        <v>540</v>
      </c>
      <c r="B88" s="23" t="str">
        <f t="shared" si="5"/>
        <v>Настенный конвектор Gekon Level U/1HE H13 L210 W23 RAL9016</v>
      </c>
      <c r="C88" s="28" t="str">
        <f t="shared" si="6"/>
        <v>13</v>
      </c>
      <c r="D88" s="24" t="str">
        <f t="shared" si="7"/>
        <v>210</v>
      </c>
      <c r="E88" s="25" t="str">
        <f t="shared" si="8"/>
        <v>23</v>
      </c>
      <c r="F88" s="28">
        <v>2489</v>
      </c>
      <c r="G88" s="25">
        <f t="shared" si="9"/>
        <v>4000</v>
      </c>
      <c r="H88" s="79">
        <v>68837.70689999999</v>
      </c>
      <c r="I88" s="80">
        <v>74581.045199999993</v>
      </c>
    </row>
    <row r="89" spans="1:9" x14ac:dyDescent="0.25">
      <c r="A89" s="70" t="s">
        <v>541</v>
      </c>
      <c r="B89" s="70" t="str">
        <f t="shared" si="5"/>
        <v>Настенный конвектор Gekon Level U/1HE H13 L220 W23 RAL9016</v>
      </c>
      <c r="C89" s="64" t="str">
        <f t="shared" si="6"/>
        <v>13</v>
      </c>
      <c r="D89" s="60" t="str">
        <f t="shared" si="7"/>
        <v>220</v>
      </c>
      <c r="E89" s="65" t="str">
        <f t="shared" si="8"/>
        <v>23</v>
      </c>
      <c r="F89" s="64">
        <v>2606</v>
      </c>
      <c r="G89" s="65">
        <f t="shared" si="9"/>
        <v>4188</v>
      </c>
      <c r="H89" s="81">
        <v>71738.351999999999</v>
      </c>
      <c r="I89" s="82">
        <v>77721.631499999989</v>
      </c>
    </row>
    <row r="90" spans="1:9" x14ac:dyDescent="0.25">
      <c r="A90" s="23" t="s">
        <v>542</v>
      </c>
      <c r="B90" s="23" t="str">
        <f t="shared" si="5"/>
        <v>Настенный конвектор Gekon Level U/1HE H13 L230 W23 RAL9016</v>
      </c>
      <c r="C90" s="28" t="str">
        <f t="shared" si="6"/>
        <v>13</v>
      </c>
      <c r="D90" s="24" t="str">
        <f t="shared" si="7"/>
        <v>230</v>
      </c>
      <c r="E90" s="25" t="str">
        <f t="shared" si="8"/>
        <v>23</v>
      </c>
      <c r="F90" s="28">
        <v>2723</v>
      </c>
      <c r="G90" s="25">
        <f t="shared" si="9"/>
        <v>4376</v>
      </c>
      <c r="H90" s="79">
        <v>74640.013800000001</v>
      </c>
      <c r="I90" s="80">
        <v>80861.201099999991</v>
      </c>
    </row>
    <row r="91" spans="1:9" ht="15.75" thickBot="1" x14ac:dyDescent="0.3">
      <c r="A91" s="71" t="s">
        <v>543</v>
      </c>
      <c r="B91" s="71" t="str">
        <f t="shared" si="5"/>
        <v>Настенный конвектор Gekon Level U/1HE H13 L240 W23 RAL9016</v>
      </c>
      <c r="C91" s="66" t="str">
        <f t="shared" si="6"/>
        <v>13</v>
      </c>
      <c r="D91" s="67" t="str">
        <f t="shared" si="7"/>
        <v>240</v>
      </c>
      <c r="E91" s="68" t="str">
        <f t="shared" si="8"/>
        <v>23</v>
      </c>
      <c r="F91" s="66">
        <v>2840</v>
      </c>
      <c r="G91" s="68">
        <f t="shared" si="9"/>
        <v>4564</v>
      </c>
      <c r="H91" s="83">
        <v>77619.96149999999</v>
      </c>
      <c r="I91" s="84">
        <v>84085.156799999997</v>
      </c>
    </row>
    <row r="92" spans="1:9" x14ac:dyDescent="0.25">
      <c r="A92" s="69" t="s">
        <v>544</v>
      </c>
      <c r="B92" s="69" t="str">
        <f t="shared" si="5"/>
        <v>Настенный конвектор Gekon Level U/1HE H20 L040 W08 RAL9016</v>
      </c>
      <c r="C92" s="61" t="str">
        <f>MID($A92,8,2)</f>
        <v>20</v>
      </c>
      <c r="D92" s="62" t="str">
        <f>MID($A92,10,3)</f>
        <v>040</v>
      </c>
      <c r="E92" s="63" t="str">
        <f>MID($A92,13,2)</f>
        <v>08</v>
      </c>
      <c r="F92" s="61">
        <v>140</v>
      </c>
      <c r="G92" s="63">
        <f>ROUND(F92*((($G$1+$G$2)/2-$G$3)/50)^1.41,0)</f>
        <v>225</v>
      </c>
      <c r="H92" s="74">
        <v>5802.3068999999996</v>
      </c>
      <c r="I92" s="76">
        <v>6435.7109999999993</v>
      </c>
    </row>
    <row r="93" spans="1:9" x14ac:dyDescent="0.25">
      <c r="A93" s="23" t="s">
        <v>545</v>
      </c>
      <c r="B93" s="23" t="str">
        <f t="shared" ref="B93:B156" si="10">"Настенный конвектор Gekon Level "&amp;MID(A93,3,1)&amp;"/"&amp;MID(A93,16,3)&amp;" H"&amp;MID(A93,8,2)&amp;" L"&amp;MID(A93,10,3)&amp;" W"&amp;MID(A93,13,2)&amp;" "&amp;RIGHT(A93,7)</f>
        <v>Настенный конвектор Gekon Level U/1HE H20 L050 W08 RAL9016</v>
      </c>
      <c r="C93" s="28" t="str">
        <f t="shared" ref="C93:C112" si="11">MID($A93,8,2)</f>
        <v>20</v>
      </c>
      <c r="D93" s="24" t="str">
        <f t="shared" ref="D93:D112" si="12">MID($A93,10,3)</f>
        <v>050</v>
      </c>
      <c r="E93" s="25" t="str">
        <f t="shared" ref="E93:E112" si="13">MID($A93,13,2)</f>
        <v>08</v>
      </c>
      <c r="F93" s="28">
        <v>180</v>
      </c>
      <c r="G93" s="25">
        <f t="shared" ref="G93:G112" si="14">ROUND(F93*((($G$1+$G$2)/2-$G$3)/50)^1.41,0)</f>
        <v>289</v>
      </c>
      <c r="H93" s="79">
        <v>6729.5373</v>
      </c>
      <c r="I93" s="80">
        <v>7457.4944999999998</v>
      </c>
    </row>
    <row r="94" spans="1:9" x14ac:dyDescent="0.25">
      <c r="A94" s="70" t="s">
        <v>546</v>
      </c>
      <c r="B94" s="70" t="str">
        <f t="shared" si="10"/>
        <v>Настенный конвектор Gekon Level U/1HE H20 L060 W08 RAL9016</v>
      </c>
      <c r="C94" s="64" t="str">
        <f t="shared" si="11"/>
        <v>20</v>
      </c>
      <c r="D94" s="60" t="str">
        <f t="shared" si="12"/>
        <v>060</v>
      </c>
      <c r="E94" s="65" t="str">
        <f t="shared" si="13"/>
        <v>08</v>
      </c>
      <c r="F94" s="64">
        <v>220</v>
      </c>
      <c r="G94" s="65">
        <f t="shared" si="14"/>
        <v>354</v>
      </c>
      <c r="H94" s="81">
        <v>7759.4543999999996</v>
      </c>
      <c r="I94" s="82">
        <v>8591.1149999999998</v>
      </c>
    </row>
    <row r="95" spans="1:9" x14ac:dyDescent="0.25">
      <c r="A95" s="23" t="s">
        <v>547</v>
      </c>
      <c r="B95" s="23" t="str">
        <f t="shared" si="10"/>
        <v>Настенный конвектор Gekon Level U/1HE H20 L070 W08 RAL9016</v>
      </c>
      <c r="C95" s="28" t="str">
        <f t="shared" si="11"/>
        <v>20</v>
      </c>
      <c r="D95" s="24" t="str">
        <f t="shared" si="12"/>
        <v>070</v>
      </c>
      <c r="E95" s="25" t="str">
        <f t="shared" si="13"/>
        <v>08</v>
      </c>
      <c r="F95" s="28">
        <v>261</v>
      </c>
      <c r="G95" s="25">
        <f t="shared" si="14"/>
        <v>419</v>
      </c>
      <c r="H95" s="79">
        <v>8706.0020999999997</v>
      </c>
      <c r="I95" s="80">
        <v>9634.2492000000002</v>
      </c>
    </row>
    <row r="96" spans="1:9" x14ac:dyDescent="0.25">
      <c r="A96" s="70" t="s">
        <v>548</v>
      </c>
      <c r="B96" s="70" t="str">
        <f t="shared" si="10"/>
        <v>Настенный конвектор Gekon Level U/1HE H20 L080 W08 RAL9016</v>
      </c>
      <c r="C96" s="64" t="str">
        <f t="shared" si="11"/>
        <v>20</v>
      </c>
      <c r="D96" s="60" t="str">
        <f t="shared" si="12"/>
        <v>080</v>
      </c>
      <c r="E96" s="65" t="str">
        <f t="shared" si="13"/>
        <v>08</v>
      </c>
      <c r="F96" s="64">
        <v>301</v>
      </c>
      <c r="G96" s="65">
        <f t="shared" si="14"/>
        <v>484</v>
      </c>
      <c r="H96" s="81">
        <v>9636.2825999999986</v>
      </c>
      <c r="I96" s="82">
        <v>10659.0828</v>
      </c>
    </row>
    <row r="97" spans="1:9" x14ac:dyDescent="0.25">
      <c r="A97" s="23" t="s">
        <v>549</v>
      </c>
      <c r="B97" s="23" t="str">
        <f t="shared" si="10"/>
        <v>Настенный конвектор Gekon Level U/1HE H20 L090 W08 RAL9016</v>
      </c>
      <c r="C97" s="28" t="str">
        <f t="shared" si="11"/>
        <v>20</v>
      </c>
      <c r="D97" s="24" t="str">
        <f t="shared" si="12"/>
        <v>090</v>
      </c>
      <c r="E97" s="25" t="str">
        <f t="shared" si="13"/>
        <v>08</v>
      </c>
      <c r="F97" s="28">
        <v>341</v>
      </c>
      <c r="G97" s="25">
        <f t="shared" si="14"/>
        <v>548</v>
      </c>
      <c r="H97" s="79">
        <v>10563.512999999999</v>
      </c>
      <c r="I97" s="80">
        <v>11681.883</v>
      </c>
    </row>
    <row r="98" spans="1:9" x14ac:dyDescent="0.25">
      <c r="A98" s="70" t="s">
        <v>550</v>
      </c>
      <c r="B98" s="70" t="str">
        <f t="shared" si="10"/>
        <v>Настенный конвектор Gekon Level U/1HE H20 L100 W08 RAL9016</v>
      </c>
      <c r="C98" s="64" t="str">
        <f t="shared" si="11"/>
        <v>20</v>
      </c>
      <c r="D98" s="60" t="str">
        <f t="shared" si="12"/>
        <v>100</v>
      </c>
      <c r="E98" s="65" t="str">
        <f t="shared" si="13"/>
        <v>08</v>
      </c>
      <c r="F98" s="64">
        <v>386</v>
      </c>
      <c r="G98" s="65">
        <f t="shared" si="14"/>
        <v>620</v>
      </c>
      <c r="H98" s="81">
        <v>11511.0774</v>
      </c>
      <c r="I98" s="82">
        <v>12725.017199999998</v>
      </c>
    </row>
    <row r="99" spans="1:9" x14ac:dyDescent="0.25">
      <c r="A99" s="23" t="s">
        <v>551</v>
      </c>
      <c r="B99" s="23" t="str">
        <f t="shared" si="10"/>
        <v>Настенный конвектор Gekon Level U/1HE H20 L110 W08 RAL9016</v>
      </c>
      <c r="C99" s="28" t="str">
        <f t="shared" si="11"/>
        <v>20</v>
      </c>
      <c r="D99" s="24" t="str">
        <f t="shared" si="12"/>
        <v>110</v>
      </c>
      <c r="E99" s="25" t="str">
        <f t="shared" si="13"/>
        <v>08</v>
      </c>
      <c r="F99" s="28">
        <v>426</v>
      </c>
      <c r="G99" s="25">
        <f t="shared" si="14"/>
        <v>685</v>
      </c>
      <c r="H99" s="79">
        <v>12539.977799999999</v>
      </c>
      <c r="I99" s="80">
        <v>13857.620999999999</v>
      </c>
    </row>
    <row r="100" spans="1:9" x14ac:dyDescent="0.25">
      <c r="A100" s="70" t="s">
        <v>552</v>
      </c>
      <c r="B100" s="70" t="str">
        <f t="shared" si="10"/>
        <v>Настенный конвектор Gekon Level U/1HE H20 L120 W08 RAL9016</v>
      </c>
      <c r="C100" s="64" t="str">
        <f t="shared" si="11"/>
        <v>20</v>
      </c>
      <c r="D100" s="60" t="str">
        <f t="shared" si="12"/>
        <v>120</v>
      </c>
      <c r="E100" s="65" t="str">
        <f t="shared" si="13"/>
        <v>08</v>
      </c>
      <c r="F100" s="64">
        <v>467</v>
      </c>
      <c r="G100" s="65">
        <f t="shared" si="14"/>
        <v>751</v>
      </c>
      <c r="H100" s="81">
        <v>13470.2583</v>
      </c>
      <c r="I100" s="82">
        <v>14882.454599999999</v>
      </c>
    </row>
    <row r="101" spans="1:9" x14ac:dyDescent="0.25">
      <c r="A101" s="23" t="s">
        <v>553</v>
      </c>
      <c r="B101" s="23" t="str">
        <f t="shared" si="10"/>
        <v>Настенный конвектор Gekon Level U/1HE H20 L130 W08 RAL9016</v>
      </c>
      <c r="C101" s="28" t="str">
        <f t="shared" si="11"/>
        <v>20</v>
      </c>
      <c r="D101" s="24" t="str">
        <f t="shared" si="12"/>
        <v>130</v>
      </c>
      <c r="E101" s="25" t="str">
        <f t="shared" si="13"/>
        <v>08</v>
      </c>
      <c r="F101" s="28">
        <v>507</v>
      </c>
      <c r="G101" s="25">
        <f t="shared" si="14"/>
        <v>815</v>
      </c>
      <c r="H101" s="79">
        <v>14397.4887</v>
      </c>
      <c r="I101" s="80">
        <v>15905.254799999999</v>
      </c>
    </row>
    <row r="102" spans="1:9" x14ac:dyDescent="0.25">
      <c r="A102" s="70" t="s">
        <v>554</v>
      </c>
      <c r="B102" s="70" t="str">
        <f t="shared" si="10"/>
        <v>Настенный конвектор Gekon Level U/1HE H20 L140 W08 RAL9016</v>
      </c>
      <c r="C102" s="64" t="str">
        <f t="shared" si="11"/>
        <v>20</v>
      </c>
      <c r="D102" s="60" t="str">
        <f t="shared" si="12"/>
        <v>140</v>
      </c>
      <c r="E102" s="65" t="str">
        <f t="shared" si="13"/>
        <v>08</v>
      </c>
      <c r="F102" s="64">
        <v>548</v>
      </c>
      <c r="G102" s="65">
        <f t="shared" si="14"/>
        <v>881</v>
      </c>
      <c r="H102" s="81">
        <v>15345.053099999999</v>
      </c>
      <c r="I102" s="82">
        <v>16948.388999999999</v>
      </c>
    </row>
    <row r="103" spans="1:9" x14ac:dyDescent="0.25">
      <c r="A103" s="23" t="s">
        <v>555</v>
      </c>
      <c r="B103" s="23" t="str">
        <f t="shared" si="10"/>
        <v>Настенный конвектор Gekon Level U/1HE H20 L150 W08 RAL9016</v>
      </c>
      <c r="C103" s="28" t="str">
        <f t="shared" si="11"/>
        <v>20</v>
      </c>
      <c r="D103" s="24" t="str">
        <f t="shared" si="12"/>
        <v>150</v>
      </c>
      <c r="E103" s="25" t="str">
        <f t="shared" si="13"/>
        <v>08</v>
      </c>
      <c r="F103" s="28">
        <v>589</v>
      </c>
      <c r="G103" s="25">
        <f t="shared" si="14"/>
        <v>947</v>
      </c>
      <c r="H103" s="79">
        <v>16272.2835</v>
      </c>
      <c r="I103" s="80">
        <v>17971.189199999997</v>
      </c>
    </row>
    <row r="104" spans="1:9" x14ac:dyDescent="0.25">
      <c r="A104" s="70" t="s">
        <v>556</v>
      </c>
      <c r="B104" s="70" t="str">
        <f t="shared" si="10"/>
        <v>Настенный конвектор Gekon Level U/1HE H20 L160 W08 RAL9016</v>
      </c>
      <c r="C104" s="64" t="str">
        <f t="shared" si="11"/>
        <v>20</v>
      </c>
      <c r="D104" s="60" t="str">
        <f t="shared" si="12"/>
        <v>160</v>
      </c>
      <c r="E104" s="65" t="str">
        <f t="shared" si="13"/>
        <v>08</v>
      </c>
      <c r="F104" s="64">
        <v>629</v>
      </c>
      <c r="G104" s="65">
        <f t="shared" si="14"/>
        <v>1011</v>
      </c>
      <c r="H104" s="81">
        <v>17304.234</v>
      </c>
      <c r="I104" s="82">
        <v>19105.826399999998</v>
      </c>
    </row>
    <row r="105" spans="1:9" x14ac:dyDescent="0.25">
      <c r="A105" s="23" t="s">
        <v>557</v>
      </c>
      <c r="B105" s="23" t="str">
        <f t="shared" si="10"/>
        <v>Настенный конвектор Gekon Level U/1HE H20 L170 W08 RAL9016</v>
      </c>
      <c r="C105" s="28" t="str">
        <f t="shared" si="11"/>
        <v>20</v>
      </c>
      <c r="D105" s="24" t="str">
        <f t="shared" si="12"/>
        <v>170</v>
      </c>
      <c r="E105" s="25" t="str">
        <f t="shared" si="13"/>
        <v>08</v>
      </c>
      <c r="F105" s="28">
        <v>670</v>
      </c>
      <c r="G105" s="25">
        <f t="shared" si="14"/>
        <v>1077</v>
      </c>
      <c r="H105" s="79">
        <v>18250.7817</v>
      </c>
      <c r="I105" s="80">
        <v>20148.960599999999</v>
      </c>
    </row>
    <row r="106" spans="1:9" x14ac:dyDescent="0.25">
      <c r="A106" s="70" t="s">
        <v>558</v>
      </c>
      <c r="B106" s="70" t="str">
        <f t="shared" si="10"/>
        <v>Настенный конвектор Gekon Level U/1HE H20 L180 W08 RAL9016</v>
      </c>
      <c r="C106" s="64" t="str">
        <f t="shared" si="11"/>
        <v>20</v>
      </c>
      <c r="D106" s="60" t="str">
        <f t="shared" si="12"/>
        <v>180</v>
      </c>
      <c r="E106" s="65" t="str">
        <f t="shared" si="13"/>
        <v>08</v>
      </c>
      <c r="F106" s="64">
        <v>711</v>
      </c>
      <c r="G106" s="65">
        <f t="shared" si="14"/>
        <v>1143</v>
      </c>
      <c r="H106" s="81">
        <v>19179.0288</v>
      </c>
      <c r="I106" s="82">
        <v>21171.7608</v>
      </c>
    </row>
    <row r="107" spans="1:9" x14ac:dyDescent="0.25">
      <c r="A107" s="23" t="s">
        <v>559</v>
      </c>
      <c r="B107" s="23" t="str">
        <f t="shared" si="10"/>
        <v>Настенный конвектор Gekon Level U/1HE H20 L190 W08 RAL9016</v>
      </c>
      <c r="C107" s="28" t="str">
        <f t="shared" si="11"/>
        <v>20</v>
      </c>
      <c r="D107" s="24" t="str">
        <f t="shared" si="12"/>
        <v>190</v>
      </c>
      <c r="E107" s="25" t="str">
        <f t="shared" si="13"/>
        <v>08</v>
      </c>
      <c r="F107" s="28">
        <v>751</v>
      </c>
      <c r="G107" s="25">
        <f t="shared" si="14"/>
        <v>1207</v>
      </c>
      <c r="H107" s="79">
        <v>20250.6306</v>
      </c>
      <c r="I107" s="80">
        <v>22360.283099999997</v>
      </c>
    </row>
    <row r="108" spans="1:9" x14ac:dyDescent="0.25">
      <c r="A108" s="70" t="s">
        <v>560</v>
      </c>
      <c r="B108" s="70" t="str">
        <f t="shared" si="10"/>
        <v>Настенный конвектор Gekon Level U/1HE H20 L200 W08 RAL9016</v>
      </c>
      <c r="C108" s="64" t="str">
        <f t="shared" si="11"/>
        <v>20</v>
      </c>
      <c r="D108" s="60" t="str">
        <f t="shared" si="12"/>
        <v>200</v>
      </c>
      <c r="E108" s="65" t="str">
        <f t="shared" si="13"/>
        <v>08</v>
      </c>
      <c r="F108" s="64">
        <v>792</v>
      </c>
      <c r="G108" s="65">
        <f t="shared" si="14"/>
        <v>1273</v>
      </c>
      <c r="H108" s="81">
        <v>21194.128199999999</v>
      </c>
      <c r="I108" s="82">
        <v>23400.367199999997</v>
      </c>
    </row>
    <row r="109" spans="1:9" x14ac:dyDescent="0.25">
      <c r="A109" s="23" t="s">
        <v>561</v>
      </c>
      <c r="B109" s="23" t="str">
        <f t="shared" si="10"/>
        <v>Настенный конвектор Gekon Level U/1HE H20 L210 W08 RAL9016</v>
      </c>
      <c r="C109" s="28" t="str">
        <f t="shared" si="11"/>
        <v>20</v>
      </c>
      <c r="D109" s="24" t="str">
        <f t="shared" si="12"/>
        <v>210</v>
      </c>
      <c r="E109" s="25" t="str">
        <f t="shared" si="13"/>
        <v>08</v>
      </c>
      <c r="F109" s="28">
        <v>832</v>
      </c>
      <c r="G109" s="25">
        <f t="shared" si="14"/>
        <v>1337</v>
      </c>
      <c r="H109" s="79">
        <v>22243.3626</v>
      </c>
      <c r="I109" s="80">
        <v>24554.321699999997</v>
      </c>
    </row>
    <row r="110" spans="1:9" x14ac:dyDescent="0.25">
      <c r="A110" s="70" t="s">
        <v>562</v>
      </c>
      <c r="B110" s="70" t="str">
        <f t="shared" si="10"/>
        <v>Настенный конвектор Gekon Level U/1HE H20 L220 W08 RAL9016</v>
      </c>
      <c r="C110" s="64" t="str">
        <f t="shared" si="11"/>
        <v>20</v>
      </c>
      <c r="D110" s="60" t="str">
        <f t="shared" si="12"/>
        <v>220</v>
      </c>
      <c r="E110" s="65" t="str">
        <f t="shared" si="13"/>
        <v>08</v>
      </c>
      <c r="F110" s="64">
        <v>873</v>
      </c>
      <c r="G110" s="65">
        <f t="shared" si="14"/>
        <v>1403</v>
      </c>
      <c r="H110" s="81">
        <v>23170.592999999997</v>
      </c>
      <c r="I110" s="82">
        <v>25576.105199999998</v>
      </c>
    </row>
    <row r="111" spans="1:9" x14ac:dyDescent="0.25">
      <c r="A111" s="23" t="s">
        <v>563</v>
      </c>
      <c r="B111" s="23" t="str">
        <f t="shared" si="10"/>
        <v>Настенный конвектор Gekon Level U/1HE H20 L230 W08 RAL9016</v>
      </c>
      <c r="C111" s="28" t="str">
        <f t="shared" si="11"/>
        <v>20</v>
      </c>
      <c r="D111" s="24" t="str">
        <f t="shared" si="12"/>
        <v>230</v>
      </c>
      <c r="E111" s="25" t="str">
        <f t="shared" si="13"/>
        <v>08</v>
      </c>
      <c r="F111" s="28">
        <v>914</v>
      </c>
      <c r="G111" s="25">
        <f t="shared" si="14"/>
        <v>1469</v>
      </c>
      <c r="H111" s="79">
        <v>24098.840099999998</v>
      </c>
      <c r="I111" s="80">
        <v>26598.9054</v>
      </c>
    </row>
    <row r="112" spans="1:9" ht="15.75" thickBot="1" x14ac:dyDescent="0.3">
      <c r="A112" s="71" t="s">
        <v>564</v>
      </c>
      <c r="B112" s="71" t="str">
        <f t="shared" si="10"/>
        <v>Настенный конвектор Gekon Level U/1HE H20 L240 W08 RAL9016</v>
      </c>
      <c r="C112" s="66" t="str">
        <f t="shared" si="11"/>
        <v>20</v>
      </c>
      <c r="D112" s="67" t="str">
        <f t="shared" si="12"/>
        <v>240</v>
      </c>
      <c r="E112" s="68" t="str">
        <f t="shared" si="13"/>
        <v>08</v>
      </c>
      <c r="F112" s="66">
        <v>955</v>
      </c>
      <c r="G112" s="68">
        <f t="shared" si="14"/>
        <v>1535</v>
      </c>
      <c r="H112" s="83">
        <v>25047.421199999997</v>
      </c>
      <c r="I112" s="84">
        <v>27644.072999999997</v>
      </c>
    </row>
    <row r="113" spans="1:9" x14ac:dyDescent="0.25">
      <c r="A113" s="69" t="s">
        <v>565</v>
      </c>
      <c r="B113" s="69" t="str">
        <f t="shared" si="10"/>
        <v>Настенный конвектор Gekon Level U/1HE H20 L040 W13 RAL9016</v>
      </c>
      <c r="C113" s="61" t="str">
        <f>MID($A113,8,2)</f>
        <v>20</v>
      </c>
      <c r="D113" s="62" t="str">
        <f>MID($A113,10,3)</f>
        <v>040</v>
      </c>
      <c r="E113" s="63" t="str">
        <f>MID($A113,13,2)</f>
        <v>13</v>
      </c>
      <c r="F113" s="61">
        <v>271</v>
      </c>
      <c r="G113" s="63">
        <f>ROUND(F113*((($G$1+$G$2)/2-$G$3)/50)^1.41,0)</f>
        <v>436</v>
      </c>
      <c r="H113" s="74">
        <v>10806.504299999999</v>
      </c>
      <c r="I113" s="76">
        <v>11832.354599999999</v>
      </c>
    </row>
    <row r="114" spans="1:9" x14ac:dyDescent="0.25">
      <c r="A114" s="23" t="s">
        <v>566</v>
      </c>
      <c r="B114" s="23" t="str">
        <f t="shared" si="10"/>
        <v>Настенный конвектор Gekon Level U/1HE H20 L050 W13 RAL9016</v>
      </c>
      <c r="C114" s="28" t="str">
        <f t="shared" ref="C114:C133" si="15">MID($A114,8,2)</f>
        <v>20</v>
      </c>
      <c r="D114" s="24" t="str">
        <f t="shared" ref="D114:D133" si="16">MID($A114,10,3)</f>
        <v>050</v>
      </c>
      <c r="E114" s="25" t="str">
        <f t="shared" ref="E114:E133" si="17">MID($A114,13,2)</f>
        <v>13</v>
      </c>
      <c r="F114" s="28">
        <v>347</v>
      </c>
      <c r="G114" s="25">
        <f t="shared" ref="G114:G133" si="18">ROUND(F114*((($G$1+$G$2)/2-$G$3)/50)^1.41,0)</f>
        <v>558</v>
      </c>
      <c r="H114" s="79">
        <v>12406.790099999998</v>
      </c>
      <c r="I114" s="80">
        <v>13579.045199999999</v>
      </c>
    </row>
    <row r="115" spans="1:9" x14ac:dyDescent="0.25">
      <c r="A115" s="70" t="s">
        <v>567</v>
      </c>
      <c r="B115" s="70" t="str">
        <f t="shared" si="10"/>
        <v>Настенный конвектор Gekon Level U/1HE H20 L060 W13 RAL9016</v>
      </c>
      <c r="C115" s="64" t="str">
        <f t="shared" si="15"/>
        <v>20</v>
      </c>
      <c r="D115" s="60" t="str">
        <f t="shared" si="16"/>
        <v>060</v>
      </c>
      <c r="E115" s="65" t="str">
        <f t="shared" si="17"/>
        <v>13</v>
      </c>
      <c r="F115" s="64">
        <v>422</v>
      </c>
      <c r="G115" s="65">
        <f t="shared" si="18"/>
        <v>678</v>
      </c>
      <c r="H115" s="81">
        <v>14117.896199999999</v>
      </c>
      <c r="I115" s="82">
        <v>15445.706399999999</v>
      </c>
    </row>
    <row r="116" spans="1:9" x14ac:dyDescent="0.25">
      <c r="A116" s="23" t="s">
        <v>568</v>
      </c>
      <c r="B116" s="23" t="str">
        <f t="shared" si="10"/>
        <v>Настенный конвектор Gekon Level U/1HE H20 L070 W13 RAL9016</v>
      </c>
      <c r="C116" s="28" t="str">
        <f t="shared" si="15"/>
        <v>20</v>
      </c>
      <c r="D116" s="24" t="str">
        <f t="shared" si="16"/>
        <v>070</v>
      </c>
      <c r="E116" s="25" t="str">
        <f t="shared" si="17"/>
        <v>13</v>
      </c>
      <c r="F116" s="28">
        <v>497</v>
      </c>
      <c r="G116" s="25">
        <f t="shared" si="18"/>
        <v>799</v>
      </c>
      <c r="H116" s="79">
        <v>15756.816599999998</v>
      </c>
      <c r="I116" s="80">
        <v>17233.064999999999</v>
      </c>
    </row>
    <row r="117" spans="1:9" x14ac:dyDescent="0.25">
      <c r="A117" s="70" t="s">
        <v>569</v>
      </c>
      <c r="B117" s="70" t="str">
        <f t="shared" si="10"/>
        <v>Настенный конвектор Gekon Level U/1HE H20 L080 W13 RAL9016</v>
      </c>
      <c r="C117" s="64" t="str">
        <f t="shared" si="15"/>
        <v>20</v>
      </c>
      <c r="D117" s="60" t="str">
        <f t="shared" si="16"/>
        <v>080</v>
      </c>
      <c r="E117" s="65" t="str">
        <f t="shared" si="17"/>
        <v>13</v>
      </c>
      <c r="F117" s="64">
        <v>572</v>
      </c>
      <c r="G117" s="65">
        <f t="shared" si="18"/>
        <v>919</v>
      </c>
      <c r="H117" s="81">
        <v>17359.1358</v>
      </c>
      <c r="I117" s="82">
        <v>18981.788999999997</v>
      </c>
    </row>
    <row r="118" spans="1:9" x14ac:dyDescent="0.25">
      <c r="A118" s="23" t="s">
        <v>570</v>
      </c>
      <c r="B118" s="23" t="str">
        <f t="shared" si="10"/>
        <v>Настенный конвектор Gekon Level U/1HE H20 L090 W13 RAL9016</v>
      </c>
      <c r="C118" s="28" t="str">
        <f t="shared" si="15"/>
        <v>20</v>
      </c>
      <c r="D118" s="24" t="str">
        <f t="shared" si="16"/>
        <v>090</v>
      </c>
      <c r="E118" s="25" t="str">
        <f t="shared" si="17"/>
        <v>13</v>
      </c>
      <c r="F118" s="28">
        <v>647</v>
      </c>
      <c r="G118" s="25">
        <f t="shared" si="18"/>
        <v>1040</v>
      </c>
      <c r="H118" s="79">
        <v>18959.421599999998</v>
      </c>
      <c r="I118" s="80">
        <v>20728.479599999999</v>
      </c>
    </row>
    <row r="119" spans="1:9" x14ac:dyDescent="0.25">
      <c r="A119" s="70" t="s">
        <v>571</v>
      </c>
      <c r="B119" s="70" t="str">
        <f t="shared" si="10"/>
        <v>Настенный конвектор Gekon Level U/1HE H20 L100 W13 RAL9016</v>
      </c>
      <c r="C119" s="64" t="str">
        <f t="shared" si="15"/>
        <v>20</v>
      </c>
      <c r="D119" s="60" t="str">
        <f t="shared" si="16"/>
        <v>100</v>
      </c>
      <c r="E119" s="65" t="str">
        <f t="shared" si="17"/>
        <v>13</v>
      </c>
      <c r="F119" s="64">
        <v>730</v>
      </c>
      <c r="G119" s="65">
        <f t="shared" si="18"/>
        <v>1173</v>
      </c>
      <c r="H119" s="81">
        <v>20598.341999999997</v>
      </c>
      <c r="I119" s="82">
        <v>22514.821499999998</v>
      </c>
    </row>
    <row r="120" spans="1:9" x14ac:dyDescent="0.25">
      <c r="A120" s="23" t="s">
        <v>572</v>
      </c>
      <c r="B120" s="23" t="str">
        <f t="shared" si="10"/>
        <v>Настенный конвектор Gekon Level U/1HE H20 L110 W13 RAL9016</v>
      </c>
      <c r="C120" s="28" t="str">
        <f t="shared" si="15"/>
        <v>20</v>
      </c>
      <c r="D120" s="24" t="str">
        <f t="shared" si="16"/>
        <v>110</v>
      </c>
      <c r="E120" s="25" t="str">
        <f t="shared" si="17"/>
        <v>13</v>
      </c>
      <c r="F120" s="28">
        <v>802</v>
      </c>
      <c r="G120" s="25">
        <f t="shared" si="18"/>
        <v>1289</v>
      </c>
      <c r="H120" s="79">
        <v>22309.448099999998</v>
      </c>
      <c r="I120" s="80">
        <v>24382.499399999997</v>
      </c>
    </row>
    <row r="121" spans="1:9" x14ac:dyDescent="0.25">
      <c r="A121" s="70" t="s">
        <v>573</v>
      </c>
      <c r="B121" s="70" t="str">
        <f t="shared" si="10"/>
        <v>Настенный конвектор Gekon Level U/1HE H20 L120 W13 RAL9016</v>
      </c>
      <c r="C121" s="64" t="str">
        <f t="shared" si="15"/>
        <v>20</v>
      </c>
      <c r="D121" s="60" t="str">
        <f t="shared" si="16"/>
        <v>120</v>
      </c>
      <c r="E121" s="65" t="str">
        <f t="shared" si="17"/>
        <v>13</v>
      </c>
      <c r="F121" s="64">
        <v>875</v>
      </c>
      <c r="G121" s="65">
        <f t="shared" si="18"/>
        <v>1406</v>
      </c>
      <c r="H121" s="81">
        <v>23911.7673</v>
      </c>
      <c r="I121" s="82">
        <v>26131.223399999999</v>
      </c>
    </row>
    <row r="122" spans="1:9" x14ac:dyDescent="0.25">
      <c r="A122" s="23" t="s">
        <v>574</v>
      </c>
      <c r="B122" s="23" t="str">
        <f t="shared" si="10"/>
        <v>Настенный конвектор Gekon Level U/1HE H20 L130 W13 RAL9016</v>
      </c>
      <c r="C122" s="28" t="str">
        <f t="shared" si="15"/>
        <v>20</v>
      </c>
      <c r="D122" s="24" t="str">
        <f t="shared" si="16"/>
        <v>130</v>
      </c>
      <c r="E122" s="25" t="str">
        <f t="shared" si="17"/>
        <v>13</v>
      </c>
      <c r="F122" s="28">
        <v>948</v>
      </c>
      <c r="G122" s="25">
        <f t="shared" si="18"/>
        <v>1524</v>
      </c>
      <c r="H122" s="79">
        <v>25513.069799999997</v>
      </c>
      <c r="I122" s="80">
        <v>27877.913999999997</v>
      </c>
    </row>
    <row r="123" spans="1:9" x14ac:dyDescent="0.25">
      <c r="A123" s="70" t="s">
        <v>575</v>
      </c>
      <c r="B123" s="70" t="str">
        <f t="shared" si="10"/>
        <v>Настенный конвектор Gekon Level U/1HE H20 L140 W13 RAL9016</v>
      </c>
      <c r="C123" s="64" t="str">
        <f t="shared" si="15"/>
        <v>20</v>
      </c>
      <c r="D123" s="60" t="str">
        <f t="shared" si="16"/>
        <v>140</v>
      </c>
      <c r="E123" s="65" t="str">
        <f t="shared" si="17"/>
        <v>13</v>
      </c>
      <c r="F123" s="64">
        <v>1021</v>
      </c>
      <c r="G123" s="65">
        <f t="shared" si="18"/>
        <v>1641</v>
      </c>
      <c r="H123" s="81">
        <v>27150.9735</v>
      </c>
      <c r="I123" s="82">
        <v>29665.272599999997</v>
      </c>
    </row>
    <row r="124" spans="1:9" x14ac:dyDescent="0.25">
      <c r="A124" s="23" t="s">
        <v>576</v>
      </c>
      <c r="B124" s="23" t="str">
        <f t="shared" si="10"/>
        <v>Настенный конвектор Gekon Level U/1HE H20 L150 W13 RAL9016</v>
      </c>
      <c r="C124" s="28" t="str">
        <f t="shared" si="15"/>
        <v>20</v>
      </c>
      <c r="D124" s="24" t="str">
        <f t="shared" si="16"/>
        <v>150</v>
      </c>
      <c r="E124" s="25" t="str">
        <f t="shared" si="17"/>
        <v>13</v>
      </c>
      <c r="F124" s="28">
        <v>1094</v>
      </c>
      <c r="G124" s="25">
        <f t="shared" si="18"/>
        <v>1758</v>
      </c>
      <c r="H124" s="79">
        <v>28752.275999999998</v>
      </c>
      <c r="I124" s="80">
        <v>31410.946499999998</v>
      </c>
    </row>
    <row r="125" spans="1:9" x14ac:dyDescent="0.25">
      <c r="A125" s="70" t="s">
        <v>577</v>
      </c>
      <c r="B125" s="70" t="str">
        <f t="shared" si="10"/>
        <v>Настенный конвектор Gekon Level U/1HE H20 L160 W13 RAL9016</v>
      </c>
      <c r="C125" s="64" t="str">
        <f t="shared" si="15"/>
        <v>20</v>
      </c>
      <c r="D125" s="60" t="str">
        <f t="shared" si="16"/>
        <v>160</v>
      </c>
      <c r="E125" s="65" t="str">
        <f t="shared" si="17"/>
        <v>13</v>
      </c>
      <c r="F125" s="64">
        <v>1166</v>
      </c>
      <c r="G125" s="65">
        <f t="shared" si="18"/>
        <v>1874</v>
      </c>
      <c r="H125" s="81">
        <v>30465.415499999999</v>
      </c>
      <c r="I125" s="82">
        <v>33280.657800000001</v>
      </c>
    </row>
    <row r="126" spans="1:9" x14ac:dyDescent="0.25">
      <c r="A126" s="23" t="s">
        <v>578</v>
      </c>
      <c r="B126" s="23" t="str">
        <f t="shared" si="10"/>
        <v>Настенный конвектор Gekon Level U/1HE H20 L170 W13 RAL9016</v>
      </c>
      <c r="C126" s="28" t="str">
        <f t="shared" si="15"/>
        <v>20</v>
      </c>
      <c r="D126" s="24" t="str">
        <f t="shared" si="16"/>
        <v>170</v>
      </c>
      <c r="E126" s="25" t="str">
        <f t="shared" si="17"/>
        <v>13</v>
      </c>
      <c r="F126" s="28">
        <v>1239</v>
      </c>
      <c r="G126" s="25">
        <f t="shared" si="18"/>
        <v>1991</v>
      </c>
      <c r="H126" s="79">
        <v>32104.335899999998</v>
      </c>
      <c r="I126" s="80">
        <v>35068.0164</v>
      </c>
    </row>
    <row r="127" spans="1:9" x14ac:dyDescent="0.25">
      <c r="A127" s="70" t="s">
        <v>579</v>
      </c>
      <c r="B127" s="70" t="str">
        <f t="shared" si="10"/>
        <v>Настенный конвектор Gekon Level U/1HE H20 L180 W13 RAL9016</v>
      </c>
      <c r="C127" s="64" t="str">
        <f t="shared" si="15"/>
        <v>20</v>
      </c>
      <c r="D127" s="60" t="str">
        <f t="shared" si="16"/>
        <v>180</v>
      </c>
      <c r="E127" s="65" t="str">
        <f t="shared" si="17"/>
        <v>13</v>
      </c>
      <c r="F127" s="64">
        <v>1312</v>
      </c>
      <c r="G127" s="65">
        <f t="shared" si="18"/>
        <v>2109</v>
      </c>
      <c r="H127" s="81">
        <v>33704.621699999996</v>
      </c>
      <c r="I127" s="82">
        <v>36814.706999999995</v>
      </c>
    </row>
    <row r="128" spans="1:9" x14ac:dyDescent="0.25">
      <c r="A128" s="23" t="s">
        <v>580</v>
      </c>
      <c r="B128" s="23" t="str">
        <f t="shared" si="10"/>
        <v>Настенный конвектор Gekon Level U/1HE H20 L190 W13 RAL9016</v>
      </c>
      <c r="C128" s="28" t="str">
        <f t="shared" si="15"/>
        <v>20</v>
      </c>
      <c r="D128" s="24" t="str">
        <f t="shared" si="16"/>
        <v>190</v>
      </c>
      <c r="E128" s="25" t="str">
        <f t="shared" si="17"/>
        <v>13</v>
      </c>
      <c r="F128" s="28">
        <v>1385</v>
      </c>
      <c r="G128" s="25">
        <f t="shared" si="18"/>
        <v>2226</v>
      </c>
      <c r="H128" s="79">
        <v>35485.880099999995</v>
      </c>
      <c r="I128" s="80">
        <v>38768.804400000001</v>
      </c>
    </row>
    <row r="129" spans="1:9" x14ac:dyDescent="0.25">
      <c r="A129" s="70" t="s">
        <v>581</v>
      </c>
      <c r="B129" s="70" t="str">
        <f t="shared" si="10"/>
        <v>Настенный конвектор Gekon Level U/1HE H20 L200 W13 RAL9016</v>
      </c>
      <c r="C129" s="64" t="str">
        <f t="shared" si="15"/>
        <v>20</v>
      </c>
      <c r="D129" s="60" t="str">
        <f t="shared" si="16"/>
        <v>200</v>
      </c>
      <c r="E129" s="65" t="str">
        <f t="shared" si="17"/>
        <v>13</v>
      </c>
      <c r="F129" s="64">
        <v>1458</v>
      </c>
      <c r="G129" s="65">
        <f t="shared" si="18"/>
        <v>2343</v>
      </c>
      <c r="H129" s="81">
        <v>37117.683599999997</v>
      </c>
      <c r="I129" s="82">
        <v>40548.029399999999</v>
      </c>
    </row>
    <row r="130" spans="1:9" x14ac:dyDescent="0.25">
      <c r="A130" s="23" t="s">
        <v>582</v>
      </c>
      <c r="B130" s="23" t="str">
        <f t="shared" si="10"/>
        <v>Настенный конвектор Gekon Level U/1HE H20 L210 W13 RAL9016</v>
      </c>
      <c r="C130" s="28" t="str">
        <f t="shared" si="15"/>
        <v>20</v>
      </c>
      <c r="D130" s="24" t="str">
        <f t="shared" si="16"/>
        <v>210</v>
      </c>
      <c r="E130" s="25" t="str">
        <f t="shared" si="17"/>
        <v>13</v>
      </c>
      <c r="F130" s="28">
        <v>1530</v>
      </c>
      <c r="G130" s="25">
        <f t="shared" si="18"/>
        <v>2459</v>
      </c>
      <c r="H130" s="79">
        <v>38866.407599999999</v>
      </c>
      <c r="I130" s="80">
        <v>42456.3753</v>
      </c>
    </row>
    <row r="131" spans="1:9" x14ac:dyDescent="0.25">
      <c r="A131" s="70" t="s">
        <v>583</v>
      </c>
      <c r="B131" s="70" t="str">
        <f t="shared" si="10"/>
        <v>Настенный конвектор Gekon Level U/1HE H20 L220 W13 RAL9016</v>
      </c>
      <c r="C131" s="64" t="str">
        <f t="shared" si="15"/>
        <v>20</v>
      </c>
      <c r="D131" s="60" t="str">
        <f t="shared" si="16"/>
        <v>220</v>
      </c>
      <c r="E131" s="65" t="str">
        <f t="shared" si="17"/>
        <v>13</v>
      </c>
      <c r="F131" s="64">
        <v>1603</v>
      </c>
      <c r="G131" s="65">
        <f t="shared" si="18"/>
        <v>2576</v>
      </c>
      <c r="H131" s="81">
        <v>40466.693399999996</v>
      </c>
      <c r="I131" s="82">
        <v>44203.065899999994</v>
      </c>
    </row>
    <row r="132" spans="1:9" x14ac:dyDescent="0.25">
      <c r="A132" s="23" t="s">
        <v>584</v>
      </c>
      <c r="B132" s="23" t="str">
        <f t="shared" si="10"/>
        <v>Настенный конвектор Gekon Level U/1HE H20 L230 W13 RAL9016</v>
      </c>
      <c r="C132" s="28" t="str">
        <f t="shared" si="15"/>
        <v>20</v>
      </c>
      <c r="D132" s="24" t="str">
        <f t="shared" si="16"/>
        <v>230</v>
      </c>
      <c r="E132" s="25" t="str">
        <f t="shared" si="17"/>
        <v>13</v>
      </c>
      <c r="F132" s="28">
        <v>1676</v>
      </c>
      <c r="G132" s="25">
        <f t="shared" si="18"/>
        <v>2693</v>
      </c>
      <c r="H132" s="79">
        <v>42067.995899999994</v>
      </c>
      <c r="I132" s="80">
        <v>45948.739799999996</v>
      </c>
    </row>
    <row r="133" spans="1:9" ht="15.75" thickBot="1" x14ac:dyDescent="0.3">
      <c r="A133" s="71" t="s">
        <v>585</v>
      </c>
      <c r="B133" s="71" t="str">
        <f t="shared" si="10"/>
        <v>Настенный конвектор Gekon Level U/1HE H20 L240 W13 RAL9016</v>
      </c>
      <c r="C133" s="66" t="str">
        <f t="shared" si="15"/>
        <v>20</v>
      </c>
      <c r="D133" s="67" t="str">
        <f t="shared" si="16"/>
        <v>240</v>
      </c>
      <c r="E133" s="68" t="str">
        <f t="shared" si="17"/>
        <v>13</v>
      </c>
      <c r="F133" s="66">
        <v>1749</v>
      </c>
      <c r="G133" s="68">
        <f t="shared" si="18"/>
        <v>2811</v>
      </c>
      <c r="H133" s="83">
        <v>43708.949699999997</v>
      </c>
      <c r="I133" s="84">
        <v>47738.131799999996</v>
      </c>
    </row>
    <row r="134" spans="1:9" x14ac:dyDescent="0.25">
      <c r="A134" s="69" t="s">
        <v>586</v>
      </c>
      <c r="B134" s="69" t="str">
        <f t="shared" si="10"/>
        <v>Настенный конвектор Gekon Level U/1HE H20 L040 W18 RAL9016</v>
      </c>
      <c r="C134" s="61" t="str">
        <f>MID($A134,8,2)</f>
        <v>20</v>
      </c>
      <c r="D134" s="62" t="str">
        <f>MID($A134,10,3)</f>
        <v>040</v>
      </c>
      <c r="E134" s="63" t="str">
        <f>MID($A134,13,2)</f>
        <v>18</v>
      </c>
      <c r="F134" s="61">
        <v>427</v>
      </c>
      <c r="G134" s="63">
        <f>ROUND(F134*((($G$1+$G$2)/2-$G$3)/50)^1.41,0)</f>
        <v>686</v>
      </c>
      <c r="H134" s="74">
        <v>14819.419199999998</v>
      </c>
      <c r="I134" s="76">
        <v>16168.580099999999</v>
      </c>
    </row>
    <row r="135" spans="1:9" x14ac:dyDescent="0.25">
      <c r="A135" s="23" t="s">
        <v>587</v>
      </c>
      <c r="B135" s="23" t="str">
        <f t="shared" si="10"/>
        <v>Настенный конвектор Gekon Level U/1HE H20 L050 W18 RAL9016</v>
      </c>
      <c r="C135" s="28" t="str">
        <f t="shared" ref="C135:C154" si="19">MID($A135,8,2)</f>
        <v>20</v>
      </c>
      <c r="D135" s="24" t="str">
        <f t="shared" ref="D135:D154" si="20">MID($A135,10,3)</f>
        <v>050</v>
      </c>
      <c r="E135" s="25" t="str">
        <f t="shared" ref="E135:E154" si="21">MID($A135,13,2)</f>
        <v>18</v>
      </c>
      <c r="F135" s="28">
        <v>539</v>
      </c>
      <c r="G135" s="25">
        <f t="shared" ref="G135:G154" si="22">ROUND(F135*((($G$1+$G$2)/2-$G$3)/50)^1.41,0)</f>
        <v>866</v>
      </c>
      <c r="H135" s="79">
        <v>17274.7497</v>
      </c>
      <c r="I135" s="80">
        <v>18834.3675</v>
      </c>
    </row>
    <row r="136" spans="1:9" x14ac:dyDescent="0.25">
      <c r="A136" s="70" t="s">
        <v>588</v>
      </c>
      <c r="B136" s="70" t="str">
        <f t="shared" si="10"/>
        <v>Настенный конвектор Gekon Level U/1HE H20 L060 W18 RAL9016</v>
      </c>
      <c r="C136" s="64" t="str">
        <f t="shared" si="19"/>
        <v>20</v>
      </c>
      <c r="D136" s="60" t="str">
        <f t="shared" si="20"/>
        <v>060</v>
      </c>
      <c r="E136" s="65" t="str">
        <f t="shared" si="21"/>
        <v>18</v>
      </c>
      <c r="F136" s="64">
        <v>651</v>
      </c>
      <c r="G136" s="65">
        <f t="shared" si="22"/>
        <v>1046</v>
      </c>
      <c r="H136" s="81">
        <v>19850.050799999997</v>
      </c>
      <c r="I136" s="82">
        <v>21631.3092</v>
      </c>
    </row>
    <row r="137" spans="1:9" x14ac:dyDescent="0.25">
      <c r="A137" s="23" t="s">
        <v>589</v>
      </c>
      <c r="B137" s="23" t="str">
        <f t="shared" si="10"/>
        <v>Настенный конвектор Gekon Level U/1HE H20 L070 W18 RAL9016</v>
      </c>
      <c r="C137" s="28" t="str">
        <f t="shared" si="19"/>
        <v>20</v>
      </c>
      <c r="D137" s="24" t="str">
        <f t="shared" si="20"/>
        <v>070</v>
      </c>
      <c r="E137" s="25" t="str">
        <f t="shared" si="21"/>
        <v>18</v>
      </c>
      <c r="F137" s="28">
        <v>764</v>
      </c>
      <c r="G137" s="25">
        <f t="shared" si="22"/>
        <v>1228</v>
      </c>
      <c r="H137" s="79">
        <v>22376.550299999999</v>
      </c>
      <c r="I137" s="80">
        <v>24372.332399999999</v>
      </c>
    </row>
    <row r="138" spans="1:9" x14ac:dyDescent="0.25">
      <c r="A138" s="70" t="s">
        <v>590</v>
      </c>
      <c r="B138" s="70" t="str">
        <f t="shared" si="10"/>
        <v>Настенный конвектор Gekon Level U/1HE H20 L080 W18 RAL9016</v>
      </c>
      <c r="C138" s="64" t="str">
        <f t="shared" si="19"/>
        <v>20</v>
      </c>
      <c r="D138" s="60" t="str">
        <f t="shared" si="20"/>
        <v>080</v>
      </c>
      <c r="E138" s="65" t="str">
        <f t="shared" si="21"/>
        <v>18</v>
      </c>
      <c r="F138" s="64">
        <v>876</v>
      </c>
      <c r="G138" s="65">
        <f t="shared" si="22"/>
        <v>1408</v>
      </c>
      <c r="H138" s="81">
        <v>24834.930899999999</v>
      </c>
      <c r="I138" s="82">
        <v>27040.153199999997</v>
      </c>
    </row>
    <row r="139" spans="1:9" x14ac:dyDescent="0.25">
      <c r="A139" s="23" t="s">
        <v>591</v>
      </c>
      <c r="B139" s="23" t="str">
        <f t="shared" si="10"/>
        <v>Настенный конвектор Gekon Level U/1HE H20 L090 W18 RAL9016</v>
      </c>
      <c r="C139" s="28" t="str">
        <f t="shared" si="19"/>
        <v>20</v>
      </c>
      <c r="D139" s="24" t="str">
        <f t="shared" si="20"/>
        <v>090</v>
      </c>
      <c r="E139" s="25" t="str">
        <f t="shared" si="21"/>
        <v>18</v>
      </c>
      <c r="F139" s="28">
        <v>989</v>
      </c>
      <c r="G139" s="25">
        <f t="shared" si="22"/>
        <v>1589</v>
      </c>
      <c r="H139" s="79">
        <v>27291.2781</v>
      </c>
      <c r="I139" s="80">
        <v>29705.940599999998</v>
      </c>
    </row>
    <row r="140" spans="1:9" x14ac:dyDescent="0.25">
      <c r="A140" s="70" t="s">
        <v>592</v>
      </c>
      <c r="B140" s="70" t="str">
        <f t="shared" si="10"/>
        <v>Настенный конвектор Gekon Level U/1HE H20 L100 W18 RAL9016</v>
      </c>
      <c r="C140" s="64" t="str">
        <f t="shared" si="19"/>
        <v>20</v>
      </c>
      <c r="D140" s="60" t="str">
        <f t="shared" si="20"/>
        <v>100</v>
      </c>
      <c r="E140" s="65" t="str">
        <f t="shared" si="21"/>
        <v>18</v>
      </c>
      <c r="F140" s="64">
        <v>1101</v>
      </c>
      <c r="G140" s="65">
        <f t="shared" si="22"/>
        <v>1769</v>
      </c>
      <c r="H140" s="81">
        <v>29817.777599999998</v>
      </c>
      <c r="I140" s="82">
        <v>32446.963799999998</v>
      </c>
    </row>
    <row r="141" spans="1:9" x14ac:dyDescent="0.25">
      <c r="A141" s="23" t="s">
        <v>593</v>
      </c>
      <c r="B141" s="23" t="str">
        <f t="shared" si="10"/>
        <v>Настенный конвектор Gekon Level U/1HE H20 L110 W18 RAL9016</v>
      </c>
      <c r="C141" s="28" t="str">
        <f t="shared" si="19"/>
        <v>20</v>
      </c>
      <c r="D141" s="24" t="str">
        <f t="shared" si="20"/>
        <v>110</v>
      </c>
      <c r="E141" s="25" t="str">
        <f t="shared" si="21"/>
        <v>18</v>
      </c>
      <c r="F141" s="28">
        <v>1216</v>
      </c>
      <c r="G141" s="25">
        <f t="shared" si="22"/>
        <v>1954</v>
      </c>
      <c r="H141" s="79">
        <v>32393.078699999998</v>
      </c>
      <c r="I141" s="80">
        <v>35244.922200000001</v>
      </c>
    </row>
    <row r="142" spans="1:9" x14ac:dyDescent="0.25">
      <c r="A142" s="70" t="s">
        <v>594</v>
      </c>
      <c r="B142" s="70" t="str">
        <f t="shared" si="10"/>
        <v>Настенный конвектор Gekon Level U/1HE H20 L120 W18 RAL9016</v>
      </c>
      <c r="C142" s="64" t="str">
        <f t="shared" si="19"/>
        <v>20</v>
      </c>
      <c r="D142" s="60" t="str">
        <f t="shared" si="20"/>
        <v>120</v>
      </c>
      <c r="E142" s="65" t="str">
        <f t="shared" si="21"/>
        <v>18</v>
      </c>
      <c r="F142" s="64">
        <v>1331</v>
      </c>
      <c r="G142" s="65">
        <f t="shared" si="22"/>
        <v>2139</v>
      </c>
      <c r="H142" s="81">
        <v>34851.459299999995</v>
      </c>
      <c r="I142" s="82">
        <v>37912.742999999995</v>
      </c>
    </row>
    <row r="143" spans="1:9" x14ac:dyDescent="0.25">
      <c r="A143" s="23" t="s">
        <v>595</v>
      </c>
      <c r="B143" s="23" t="str">
        <f t="shared" si="10"/>
        <v>Настенный конвектор Gekon Level U/1HE H20 L130 W18 RAL9016</v>
      </c>
      <c r="C143" s="28" t="str">
        <f t="shared" si="19"/>
        <v>20</v>
      </c>
      <c r="D143" s="24" t="str">
        <f t="shared" si="20"/>
        <v>130</v>
      </c>
      <c r="E143" s="25" t="str">
        <f t="shared" si="21"/>
        <v>18</v>
      </c>
      <c r="F143" s="28">
        <v>1446</v>
      </c>
      <c r="G143" s="25">
        <f t="shared" si="22"/>
        <v>2324</v>
      </c>
      <c r="H143" s="79">
        <v>37307.806499999999</v>
      </c>
      <c r="I143" s="80">
        <v>40578.530399999996</v>
      </c>
    </row>
    <row r="144" spans="1:9" x14ac:dyDescent="0.25">
      <c r="A144" s="70" t="s">
        <v>596</v>
      </c>
      <c r="B144" s="70" t="str">
        <f t="shared" si="10"/>
        <v>Настенный конвектор Gekon Level U/1HE H20 L140 W18 RAL9016</v>
      </c>
      <c r="C144" s="64" t="str">
        <f t="shared" si="19"/>
        <v>20</v>
      </c>
      <c r="D144" s="60" t="str">
        <f t="shared" si="20"/>
        <v>140</v>
      </c>
      <c r="E144" s="65" t="str">
        <f t="shared" si="21"/>
        <v>18</v>
      </c>
      <c r="F144" s="64">
        <v>1561</v>
      </c>
      <c r="G144" s="65">
        <f t="shared" si="22"/>
        <v>2509</v>
      </c>
      <c r="H144" s="81">
        <v>39834.305999999997</v>
      </c>
      <c r="I144" s="82">
        <v>43318.536899999999</v>
      </c>
    </row>
    <row r="145" spans="1:9" x14ac:dyDescent="0.25">
      <c r="A145" s="23" t="s">
        <v>597</v>
      </c>
      <c r="B145" s="23" t="str">
        <f t="shared" si="10"/>
        <v>Настенный конвектор Gekon Level U/1HE H20 L150 W18 RAL9016</v>
      </c>
      <c r="C145" s="28" t="str">
        <f t="shared" si="19"/>
        <v>20</v>
      </c>
      <c r="D145" s="24" t="str">
        <f t="shared" si="20"/>
        <v>150</v>
      </c>
      <c r="E145" s="25" t="str">
        <f t="shared" si="21"/>
        <v>18</v>
      </c>
      <c r="F145" s="28">
        <v>1676</v>
      </c>
      <c r="G145" s="25">
        <f t="shared" si="22"/>
        <v>2693</v>
      </c>
      <c r="H145" s="79">
        <v>42290.653200000001</v>
      </c>
      <c r="I145" s="80">
        <v>45984.3243</v>
      </c>
    </row>
    <row r="146" spans="1:9" x14ac:dyDescent="0.25">
      <c r="A146" s="70" t="s">
        <v>598</v>
      </c>
      <c r="B146" s="70" t="str">
        <f t="shared" si="10"/>
        <v>Настенный конвектор Gekon Level U/1HE H20 L160 W18 RAL9016</v>
      </c>
      <c r="C146" s="64" t="str">
        <f t="shared" si="19"/>
        <v>20</v>
      </c>
      <c r="D146" s="60" t="str">
        <f t="shared" si="20"/>
        <v>160</v>
      </c>
      <c r="E146" s="65" t="str">
        <f t="shared" si="21"/>
        <v>18</v>
      </c>
      <c r="F146" s="64">
        <v>1791</v>
      </c>
      <c r="G146" s="65">
        <f t="shared" si="22"/>
        <v>2878</v>
      </c>
      <c r="H146" s="81">
        <v>44867.987699999998</v>
      </c>
      <c r="I146" s="82">
        <v>48784.316099999996</v>
      </c>
    </row>
    <row r="147" spans="1:9" x14ac:dyDescent="0.25">
      <c r="A147" s="23" t="s">
        <v>599</v>
      </c>
      <c r="B147" s="23" t="str">
        <f t="shared" si="10"/>
        <v>Настенный конвектор Gekon Level U/1HE H20 L170 W18 RAL9016</v>
      </c>
      <c r="C147" s="28" t="str">
        <f t="shared" si="19"/>
        <v>20</v>
      </c>
      <c r="D147" s="24" t="str">
        <f t="shared" si="20"/>
        <v>170</v>
      </c>
      <c r="E147" s="25" t="str">
        <f t="shared" si="21"/>
        <v>18</v>
      </c>
      <c r="F147" s="28">
        <v>1906</v>
      </c>
      <c r="G147" s="25">
        <f t="shared" si="22"/>
        <v>3063</v>
      </c>
      <c r="H147" s="79">
        <v>47394.487199999996</v>
      </c>
      <c r="I147" s="80">
        <v>51525.3393</v>
      </c>
    </row>
    <row r="148" spans="1:9" x14ac:dyDescent="0.25">
      <c r="A148" s="70" t="s">
        <v>600</v>
      </c>
      <c r="B148" s="70" t="str">
        <f t="shared" si="10"/>
        <v>Настенный конвектор Gekon Level U/1HE H20 L180 W18 RAL9016</v>
      </c>
      <c r="C148" s="64" t="str">
        <f t="shared" si="19"/>
        <v>20</v>
      </c>
      <c r="D148" s="60" t="str">
        <f t="shared" si="20"/>
        <v>180</v>
      </c>
      <c r="E148" s="65" t="str">
        <f t="shared" si="21"/>
        <v>18</v>
      </c>
      <c r="F148" s="64">
        <v>2021</v>
      </c>
      <c r="G148" s="65">
        <f t="shared" si="22"/>
        <v>3248</v>
      </c>
      <c r="H148" s="81">
        <v>49850.8344</v>
      </c>
      <c r="I148" s="82">
        <v>54191.126699999993</v>
      </c>
    </row>
    <row r="149" spans="1:9" x14ac:dyDescent="0.25">
      <c r="A149" s="23" t="s">
        <v>601</v>
      </c>
      <c r="B149" s="23" t="str">
        <f t="shared" si="10"/>
        <v>Настенный конвектор Gekon Level U/1HE H20 L190 W18 RAL9016</v>
      </c>
      <c r="C149" s="28" t="str">
        <f t="shared" si="19"/>
        <v>20</v>
      </c>
      <c r="D149" s="24" t="str">
        <f t="shared" si="20"/>
        <v>190</v>
      </c>
      <c r="E149" s="25" t="str">
        <f t="shared" si="21"/>
        <v>18</v>
      </c>
      <c r="F149" s="28">
        <v>2136</v>
      </c>
      <c r="G149" s="25">
        <f t="shared" si="22"/>
        <v>3433</v>
      </c>
      <c r="H149" s="79">
        <v>52524.755399999995</v>
      </c>
      <c r="I149" s="80">
        <v>57107.022299999997</v>
      </c>
    </row>
    <row r="150" spans="1:9" x14ac:dyDescent="0.25">
      <c r="A150" s="70" t="s">
        <v>602</v>
      </c>
      <c r="B150" s="70" t="str">
        <f t="shared" si="10"/>
        <v>Настенный конвектор Gekon Level U/1HE H20 L200 W18 RAL9016</v>
      </c>
      <c r="C150" s="64" t="str">
        <f t="shared" si="19"/>
        <v>20</v>
      </c>
      <c r="D150" s="60" t="str">
        <f t="shared" si="20"/>
        <v>200</v>
      </c>
      <c r="E150" s="65" t="str">
        <f t="shared" si="21"/>
        <v>18</v>
      </c>
      <c r="F150" s="64">
        <v>2252</v>
      </c>
      <c r="G150" s="65">
        <f t="shared" si="22"/>
        <v>3619</v>
      </c>
      <c r="H150" s="81">
        <v>55025.837399999997</v>
      </c>
      <c r="I150" s="82">
        <v>59820.594599999997</v>
      </c>
    </row>
    <row r="151" spans="1:9" x14ac:dyDescent="0.25">
      <c r="A151" s="23" t="s">
        <v>603</v>
      </c>
      <c r="B151" s="23" t="str">
        <f t="shared" si="10"/>
        <v>Настенный конвектор Gekon Level U/1HE H20 L210 W18 RAL9016</v>
      </c>
      <c r="C151" s="28" t="str">
        <f t="shared" si="19"/>
        <v>20</v>
      </c>
      <c r="D151" s="24" t="str">
        <f t="shared" si="20"/>
        <v>210</v>
      </c>
      <c r="E151" s="25" t="str">
        <f t="shared" si="21"/>
        <v>18</v>
      </c>
      <c r="F151" s="28">
        <v>2367</v>
      </c>
      <c r="G151" s="25">
        <f t="shared" si="22"/>
        <v>3804</v>
      </c>
      <c r="H151" s="79">
        <v>57672.307499999995</v>
      </c>
      <c r="I151" s="80">
        <v>62693.788799999995</v>
      </c>
    </row>
    <row r="152" spans="1:9" x14ac:dyDescent="0.25">
      <c r="A152" s="70" t="s">
        <v>604</v>
      </c>
      <c r="B152" s="70" t="str">
        <f t="shared" si="10"/>
        <v>Настенный конвектор Gekon Level U/1HE H20 L220 W18 RAL9016</v>
      </c>
      <c r="C152" s="64" t="str">
        <f t="shared" si="19"/>
        <v>20</v>
      </c>
      <c r="D152" s="60" t="str">
        <f t="shared" si="20"/>
        <v>220</v>
      </c>
      <c r="E152" s="65" t="str">
        <f t="shared" si="21"/>
        <v>18</v>
      </c>
      <c r="F152" s="64">
        <v>2483</v>
      </c>
      <c r="G152" s="65">
        <f t="shared" si="22"/>
        <v>3990</v>
      </c>
      <c r="H152" s="81">
        <v>60127.637999999999</v>
      </c>
      <c r="I152" s="82">
        <v>65359.576199999996</v>
      </c>
    </row>
    <row r="153" spans="1:9" x14ac:dyDescent="0.25">
      <c r="A153" s="23" t="s">
        <v>605</v>
      </c>
      <c r="B153" s="23" t="str">
        <f t="shared" si="10"/>
        <v>Настенный конвектор Gekon Level U/1HE H20 L230 W18 RAL9016</v>
      </c>
      <c r="C153" s="28" t="str">
        <f t="shared" si="19"/>
        <v>20</v>
      </c>
      <c r="D153" s="24" t="str">
        <f t="shared" si="20"/>
        <v>230</v>
      </c>
      <c r="E153" s="25" t="str">
        <f t="shared" si="21"/>
        <v>18</v>
      </c>
      <c r="F153" s="28">
        <v>2598</v>
      </c>
      <c r="G153" s="25">
        <f t="shared" si="22"/>
        <v>4175</v>
      </c>
      <c r="H153" s="79">
        <v>62583.985199999996</v>
      </c>
      <c r="I153" s="80">
        <v>68024.34689999999</v>
      </c>
    </row>
    <row r="154" spans="1:9" ht="15.75" thickBot="1" x14ac:dyDescent="0.3">
      <c r="A154" s="71" t="s">
        <v>606</v>
      </c>
      <c r="B154" s="71" t="str">
        <f t="shared" si="10"/>
        <v>Настенный конвектор Gekon Level U/1HE H20 L240 W18 RAL9016</v>
      </c>
      <c r="C154" s="66" t="str">
        <f t="shared" si="19"/>
        <v>20</v>
      </c>
      <c r="D154" s="67" t="str">
        <f t="shared" si="20"/>
        <v>240</v>
      </c>
      <c r="E154" s="68" t="str">
        <f t="shared" si="21"/>
        <v>18</v>
      </c>
      <c r="F154" s="66">
        <v>2714</v>
      </c>
      <c r="G154" s="68">
        <f t="shared" si="22"/>
        <v>4362</v>
      </c>
      <c r="H154" s="83">
        <v>65112.518099999994</v>
      </c>
      <c r="I154" s="84">
        <v>70768.420199999993</v>
      </c>
    </row>
    <row r="155" spans="1:9" x14ac:dyDescent="0.25">
      <c r="A155" s="69" t="s">
        <v>607</v>
      </c>
      <c r="B155" s="69" t="str">
        <f t="shared" si="10"/>
        <v>Настенный конвектор Gekon Level U/1HE H20 L040 W23 RAL9016</v>
      </c>
      <c r="C155" s="61" t="str">
        <f>MID($A155,8,2)</f>
        <v>20</v>
      </c>
      <c r="D155" s="62" t="str">
        <f>MID($A155,10,3)</f>
        <v>040</v>
      </c>
      <c r="E155" s="63" t="str">
        <f>MID($A155,13,2)</f>
        <v>23</v>
      </c>
      <c r="F155" s="61">
        <v>601</v>
      </c>
      <c r="G155" s="63">
        <f>ROUND(F155*((($G$1+$G$2)/2-$G$3)/50)^1.41,0)</f>
        <v>966</v>
      </c>
      <c r="H155" s="74">
        <v>18632.0442</v>
      </c>
      <c r="I155" s="76">
        <v>20291.298599999998</v>
      </c>
    </row>
    <row r="156" spans="1:9" x14ac:dyDescent="0.25">
      <c r="A156" s="23" t="s">
        <v>608</v>
      </c>
      <c r="B156" s="23" t="str">
        <f t="shared" si="10"/>
        <v>Настенный конвектор Gekon Level U/1HE H20 L050 W23 RAL9016</v>
      </c>
      <c r="C156" s="28" t="str">
        <f t="shared" ref="C156:C175" si="23">MID($A156,8,2)</f>
        <v>20</v>
      </c>
      <c r="D156" s="24" t="str">
        <f t="shared" ref="D156:D175" si="24">MID($A156,10,3)</f>
        <v>050</v>
      </c>
      <c r="E156" s="25" t="str">
        <f t="shared" ref="E156:E175" si="25">MID($A156,13,2)</f>
        <v>23</v>
      </c>
      <c r="F156" s="28">
        <v>756</v>
      </c>
      <c r="G156" s="25">
        <f t="shared" ref="G156:G175" si="26">ROUND(F156*((($G$1+$G$2)/2-$G$3)/50)^1.41,0)</f>
        <v>1215</v>
      </c>
      <c r="H156" s="79">
        <v>21578.4408</v>
      </c>
      <c r="I156" s="80">
        <v>23484.7533</v>
      </c>
    </row>
    <row r="157" spans="1:9" x14ac:dyDescent="0.25">
      <c r="A157" s="70" t="s">
        <v>609</v>
      </c>
      <c r="B157" s="70" t="str">
        <f t="shared" ref="B157:B220" si="27">"Настенный конвектор Gekon Level "&amp;MID(A157,3,1)&amp;"/"&amp;MID(A157,16,3)&amp;" H"&amp;MID(A157,8,2)&amp;" L"&amp;MID(A157,10,3)&amp;" W"&amp;MID(A157,13,2)&amp;" "&amp;RIGHT(A157,7)</f>
        <v>Настенный конвектор Gekon Level U/1HE H20 L060 W23 RAL9016</v>
      </c>
      <c r="C157" s="64" t="str">
        <f t="shared" si="23"/>
        <v>20</v>
      </c>
      <c r="D157" s="60" t="str">
        <f t="shared" si="24"/>
        <v>060</v>
      </c>
      <c r="E157" s="65" t="str">
        <f t="shared" si="25"/>
        <v>23</v>
      </c>
      <c r="F157" s="64">
        <v>911</v>
      </c>
      <c r="G157" s="65">
        <f t="shared" si="26"/>
        <v>1464</v>
      </c>
      <c r="H157" s="81">
        <v>24731.227499999997</v>
      </c>
      <c r="I157" s="82">
        <v>26905.948799999998</v>
      </c>
    </row>
    <row r="158" spans="1:9" x14ac:dyDescent="0.25">
      <c r="A158" s="23" t="s">
        <v>610</v>
      </c>
      <c r="B158" s="23" t="str">
        <f t="shared" si="27"/>
        <v>Настенный конвектор Gekon Level U/1HE H20 L070 W23 RAL9016</v>
      </c>
      <c r="C158" s="28" t="str">
        <f t="shared" si="23"/>
        <v>20</v>
      </c>
      <c r="D158" s="24" t="str">
        <f t="shared" si="24"/>
        <v>070</v>
      </c>
      <c r="E158" s="25" t="str">
        <f t="shared" si="25"/>
        <v>23</v>
      </c>
      <c r="F158" s="28">
        <v>1066</v>
      </c>
      <c r="G158" s="25">
        <f t="shared" si="26"/>
        <v>1713</v>
      </c>
      <c r="H158" s="79">
        <v>27753.8766</v>
      </c>
      <c r="I158" s="80">
        <v>30181.7562</v>
      </c>
    </row>
    <row r="159" spans="1:9" x14ac:dyDescent="0.25">
      <c r="A159" s="70" t="s">
        <v>611</v>
      </c>
      <c r="B159" s="70" t="str">
        <f t="shared" si="27"/>
        <v>Настенный конвектор Gekon Level U/1HE H20 L080 W23 RAL9016</v>
      </c>
      <c r="C159" s="64" t="str">
        <f t="shared" si="23"/>
        <v>20</v>
      </c>
      <c r="D159" s="60" t="str">
        <f t="shared" si="24"/>
        <v>080</v>
      </c>
      <c r="E159" s="65" t="str">
        <f t="shared" si="25"/>
        <v>23</v>
      </c>
      <c r="F159" s="64">
        <v>1222</v>
      </c>
      <c r="G159" s="65">
        <f t="shared" si="26"/>
        <v>1964</v>
      </c>
      <c r="H159" s="81">
        <v>30702.3066</v>
      </c>
      <c r="I159" s="82">
        <v>33378.260999999999</v>
      </c>
    </row>
    <row r="160" spans="1:9" x14ac:dyDescent="0.25">
      <c r="A160" s="23" t="s">
        <v>612</v>
      </c>
      <c r="B160" s="23" t="str">
        <f t="shared" si="27"/>
        <v>Настенный конвектор Gekon Level U/1HE H20 L090 W23 RAL9016</v>
      </c>
      <c r="C160" s="28" t="str">
        <f t="shared" si="23"/>
        <v>20</v>
      </c>
      <c r="D160" s="24" t="str">
        <f t="shared" si="24"/>
        <v>090</v>
      </c>
      <c r="E160" s="25" t="str">
        <f t="shared" si="25"/>
        <v>23</v>
      </c>
      <c r="F160" s="28">
        <v>1378</v>
      </c>
      <c r="G160" s="25">
        <f t="shared" si="26"/>
        <v>2215</v>
      </c>
      <c r="H160" s="79">
        <v>33648.703199999996</v>
      </c>
      <c r="I160" s="80">
        <v>36571.715700000001</v>
      </c>
    </row>
    <row r="161" spans="1:9" x14ac:dyDescent="0.25">
      <c r="A161" s="70" t="s">
        <v>613</v>
      </c>
      <c r="B161" s="70" t="str">
        <f t="shared" si="27"/>
        <v>Настенный конвектор Gekon Level U/1HE H20 L100 W23 RAL9016</v>
      </c>
      <c r="C161" s="64" t="str">
        <f t="shared" si="23"/>
        <v>20</v>
      </c>
      <c r="D161" s="60" t="str">
        <f t="shared" si="24"/>
        <v>100</v>
      </c>
      <c r="E161" s="65" t="str">
        <f t="shared" si="25"/>
        <v>23</v>
      </c>
      <c r="F161" s="64">
        <v>1535</v>
      </c>
      <c r="G161" s="65">
        <f t="shared" si="26"/>
        <v>2467</v>
      </c>
      <c r="H161" s="81">
        <v>36671.352299999999</v>
      </c>
      <c r="I161" s="82">
        <v>39846.506399999998</v>
      </c>
    </row>
    <row r="162" spans="1:9" x14ac:dyDescent="0.25">
      <c r="A162" s="23" t="s">
        <v>614</v>
      </c>
      <c r="B162" s="23" t="str">
        <f t="shared" si="27"/>
        <v>Настенный конвектор Gekon Level U/1HE H20 L110 W23 RAL9016</v>
      </c>
      <c r="C162" s="28" t="str">
        <f t="shared" si="23"/>
        <v>20</v>
      </c>
      <c r="D162" s="24" t="str">
        <f t="shared" si="24"/>
        <v>110</v>
      </c>
      <c r="E162" s="25" t="str">
        <f t="shared" si="25"/>
        <v>23</v>
      </c>
      <c r="F162" s="28">
        <v>1695</v>
      </c>
      <c r="G162" s="25">
        <f t="shared" si="26"/>
        <v>2724</v>
      </c>
      <c r="H162" s="79">
        <v>39825.155699999996</v>
      </c>
      <c r="I162" s="80">
        <v>43267.7019</v>
      </c>
    </row>
    <row r="163" spans="1:9" x14ac:dyDescent="0.25">
      <c r="A163" s="70" t="s">
        <v>615</v>
      </c>
      <c r="B163" s="70" t="str">
        <f t="shared" si="27"/>
        <v>Настенный конвектор Gekon Level U/1HE H20 L120 W23 RAL9016</v>
      </c>
      <c r="C163" s="64" t="str">
        <f t="shared" si="23"/>
        <v>20</v>
      </c>
      <c r="D163" s="60" t="str">
        <f t="shared" si="24"/>
        <v>120</v>
      </c>
      <c r="E163" s="65" t="str">
        <f t="shared" si="25"/>
        <v>23</v>
      </c>
      <c r="F163" s="64">
        <v>1855</v>
      </c>
      <c r="G163" s="65">
        <f t="shared" si="26"/>
        <v>2981</v>
      </c>
      <c r="H163" s="81">
        <v>42773.585699999996</v>
      </c>
      <c r="I163" s="82">
        <v>46464.206699999995</v>
      </c>
    </row>
    <row r="164" spans="1:9" x14ac:dyDescent="0.25">
      <c r="A164" s="23" t="s">
        <v>616</v>
      </c>
      <c r="B164" s="23" t="str">
        <f t="shared" si="27"/>
        <v>Настенный конвектор Gekon Level U/1HE H20 L130 W23 RAL9016</v>
      </c>
      <c r="C164" s="28" t="str">
        <f t="shared" si="23"/>
        <v>20</v>
      </c>
      <c r="D164" s="24" t="str">
        <f t="shared" si="24"/>
        <v>130</v>
      </c>
      <c r="E164" s="25" t="str">
        <f t="shared" si="25"/>
        <v>23</v>
      </c>
      <c r="F164" s="28">
        <v>2016</v>
      </c>
      <c r="G164" s="25">
        <f t="shared" si="26"/>
        <v>3240</v>
      </c>
      <c r="H164" s="79">
        <v>45718.965599999996</v>
      </c>
      <c r="I164" s="80">
        <v>49657.661399999997</v>
      </c>
    </row>
    <row r="165" spans="1:9" x14ac:dyDescent="0.25">
      <c r="A165" s="70" t="s">
        <v>617</v>
      </c>
      <c r="B165" s="70" t="str">
        <f t="shared" si="27"/>
        <v>Настенный конвектор Gekon Level U/1HE H20 L140 W23 RAL9016</v>
      </c>
      <c r="C165" s="64" t="str">
        <f t="shared" si="23"/>
        <v>20</v>
      </c>
      <c r="D165" s="60" t="str">
        <f t="shared" si="24"/>
        <v>140</v>
      </c>
      <c r="E165" s="65" t="str">
        <f t="shared" si="25"/>
        <v>23</v>
      </c>
      <c r="F165" s="64">
        <v>2177</v>
      </c>
      <c r="G165" s="65">
        <f t="shared" si="26"/>
        <v>3499</v>
      </c>
      <c r="H165" s="81">
        <v>48741.614699999998</v>
      </c>
      <c r="I165" s="82">
        <v>52933.468799999995</v>
      </c>
    </row>
    <row r="166" spans="1:9" x14ac:dyDescent="0.25">
      <c r="A166" s="23" t="s">
        <v>618</v>
      </c>
      <c r="B166" s="23" t="str">
        <f t="shared" si="27"/>
        <v>Настенный конвектор Gekon Level U/1HE H20 L150 W23 RAL9016</v>
      </c>
      <c r="C166" s="28" t="str">
        <f t="shared" si="23"/>
        <v>20</v>
      </c>
      <c r="D166" s="24" t="str">
        <f t="shared" si="24"/>
        <v>150</v>
      </c>
      <c r="E166" s="25" t="str">
        <f t="shared" si="25"/>
        <v>23</v>
      </c>
      <c r="F166" s="28">
        <v>2339</v>
      </c>
      <c r="G166" s="25">
        <f t="shared" si="26"/>
        <v>3759</v>
      </c>
      <c r="H166" s="79">
        <v>51688.011299999998</v>
      </c>
      <c r="I166" s="80">
        <v>56126.923499999997</v>
      </c>
    </row>
    <row r="167" spans="1:9" x14ac:dyDescent="0.25">
      <c r="A167" s="70" t="s">
        <v>619</v>
      </c>
      <c r="B167" s="70" t="str">
        <f t="shared" si="27"/>
        <v>Настенный конвектор Gekon Level U/1HE H20 L160 W23 RAL9016</v>
      </c>
      <c r="C167" s="64" t="str">
        <f t="shared" si="23"/>
        <v>20</v>
      </c>
      <c r="D167" s="60" t="str">
        <f t="shared" si="24"/>
        <v>160</v>
      </c>
      <c r="E167" s="65" t="str">
        <f t="shared" si="25"/>
        <v>23</v>
      </c>
      <c r="F167" s="64">
        <v>2501</v>
      </c>
      <c r="G167" s="65">
        <f t="shared" si="26"/>
        <v>4019</v>
      </c>
      <c r="H167" s="81">
        <v>54843.848099999996</v>
      </c>
      <c r="I167" s="82">
        <v>59551.169099999999</v>
      </c>
    </row>
    <row r="168" spans="1:9" x14ac:dyDescent="0.25">
      <c r="A168" s="23" t="s">
        <v>620</v>
      </c>
      <c r="B168" s="23" t="str">
        <f t="shared" si="27"/>
        <v>Настенный конвектор Gekon Level U/1HE H20 L170 W23 RAL9016</v>
      </c>
      <c r="C168" s="28" t="str">
        <f t="shared" si="23"/>
        <v>20</v>
      </c>
      <c r="D168" s="24" t="str">
        <f t="shared" si="24"/>
        <v>170</v>
      </c>
      <c r="E168" s="25" t="str">
        <f t="shared" si="25"/>
        <v>23</v>
      </c>
      <c r="F168" s="28">
        <v>2663</v>
      </c>
      <c r="G168" s="25">
        <f t="shared" si="26"/>
        <v>4280</v>
      </c>
      <c r="H168" s="79">
        <v>57866.497199999998</v>
      </c>
      <c r="I168" s="80">
        <v>62826.976499999997</v>
      </c>
    </row>
    <row r="169" spans="1:9" x14ac:dyDescent="0.25">
      <c r="A169" s="70" t="s">
        <v>621</v>
      </c>
      <c r="B169" s="70" t="str">
        <f t="shared" si="27"/>
        <v>Настенный конвектор Gekon Level U/1HE H20 L180 W23 RAL9016</v>
      </c>
      <c r="C169" s="64" t="str">
        <f t="shared" si="23"/>
        <v>20</v>
      </c>
      <c r="D169" s="60" t="str">
        <f t="shared" si="24"/>
        <v>180</v>
      </c>
      <c r="E169" s="65" t="str">
        <f t="shared" si="25"/>
        <v>23</v>
      </c>
      <c r="F169" s="64">
        <v>2825</v>
      </c>
      <c r="G169" s="65">
        <f t="shared" si="26"/>
        <v>4540</v>
      </c>
      <c r="H169" s="81">
        <v>60812.893799999998</v>
      </c>
      <c r="I169" s="82">
        <v>66020.431199999992</v>
      </c>
    </row>
    <row r="170" spans="1:9" x14ac:dyDescent="0.25">
      <c r="A170" s="23" t="s">
        <v>622</v>
      </c>
      <c r="B170" s="23" t="str">
        <f t="shared" si="27"/>
        <v>Настенный конвектор Gekon Level U/1HE H20 L190 W23 RAL9016</v>
      </c>
      <c r="C170" s="28" t="str">
        <f t="shared" si="23"/>
        <v>20</v>
      </c>
      <c r="D170" s="24" t="str">
        <f t="shared" si="24"/>
        <v>190</v>
      </c>
      <c r="E170" s="25" t="str">
        <f t="shared" si="25"/>
        <v>23</v>
      </c>
      <c r="F170" s="28">
        <v>2988</v>
      </c>
      <c r="G170" s="25">
        <f t="shared" si="26"/>
        <v>4802</v>
      </c>
      <c r="H170" s="79">
        <v>64014.482099999994</v>
      </c>
      <c r="I170" s="80">
        <v>69507.712199999994</v>
      </c>
    </row>
    <row r="171" spans="1:9" x14ac:dyDescent="0.25">
      <c r="A171" s="70" t="s">
        <v>623</v>
      </c>
      <c r="B171" s="70" t="str">
        <f t="shared" si="27"/>
        <v>Настенный конвектор Gekon Level U/1HE H20 L200 W23 RAL9016</v>
      </c>
      <c r="C171" s="64" t="str">
        <f t="shared" si="23"/>
        <v>20</v>
      </c>
      <c r="D171" s="60" t="str">
        <f t="shared" si="24"/>
        <v>200</v>
      </c>
      <c r="E171" s="65" t="str">
        <f t="shared" si="25"/>
        <v>23</v>
      </c>
      <c r="F171" s="64">
        <v>3151</v>
      </c>
      <c r="G171" s="65">
        <f t="shared" si="26"/>
        <v>5064</v>
      </c>
      <c r="H171" s="81">
        <v>67019.847299999994</v>
      </c>
      <c r="I171" s="82">
        <v>72764.20229999999</v>
      </c>
    </row>
    <row r="172" spans="1:9" x14ac:dyDescent="0.25">
      <c r="A172" s="23" t="s">
        <v>624</v>
      </c>
      <c r="B172" s="23" t="str">
        <f t="shared" si="27"/>
        <v>Настенный конвектор Gekon Level U/1HE H20 L210 W23 RAL9016</v>
      </c>
      <c r="C172" s="28" t="str">
        <f t="shared" si="23"/>
        <v>20</v>
      </c>
      <c r="D172" s="24" t="str">
        <f t="shared" si="24"/>
        <v>210</v>
      </c>
      <c r="E172" s="25" t="str">
        <f t="shared" si="25"/>
        <v>23</v>
      </c>
      <c r="F172" s="28">
        <v>3314</v>
      </c>
      <c r="G172" s="25">
        <f t="shared" si="26"/>
        <v>5326</v>
      </c>
      <c r="H172" s="79">
        <v>70249.903200000001</v>
      </c>
      <c r="I172" s="80">
        <v>76267.750499999995</v>
      </c>
    </row>
    <row r="173" spans="1:9" x14ac:dyDescent="0.25">
      <c r="A173" s="70" t="s">
        <v>625</v>
      </c>
      <c r="B173" s="70" t="str">
        <f t="shared" si="27"/>
        <v>Настенный конвектор Gekon Level U/1HE H20 L220 W23 RAL9016</v>
      </c>
      <c r="C173" s="64" t="str">
        <f t="shared" si="23"/>
        <v>20</v>
      </c>
      <c r="D173" s="60" t="str">
        <f t="shared" si="24"/>
        <v>220</v>
      </c>
      <c r="E173" s="65" t="str">
        <f t="shared" si="25"/>
        <v>23</v>
      </c>
      <c r="F173" s="64">
        <v>3478</v>
      </c>
      <c r="G173" s="65">
        <f t="shared" si="26"/>
        <v>5589</v>
      </c>
      <c r="H173" s="81">
        <v>73196.299799999993</v>
      </c>
      <c r="I173" s="82">
        <v>79461.205199999997</v>
      </c>
    </row>
    <row r="174" spans="1:9" x14ac:dyDescent="0.25">
      <c r="A174" s="23" t="s">
        <v>626</v>
      </c>
      <c r="B174" s="23" t="str">
        <f t="shared" si="27"/>
        <v>Настенный конвектор Gekon Level U/1HE H20 L230 W23 RAL9016</v>
      </c>
      <c r="C174" s="28" t="str">
        <f t="shared" si="23"/>
        <v>20</v>
      </c>
      <c r="D174" s="24" t="str">
        <f t="shared" si="24"/>
        <v>230</v>
      </c>
      <c r="E174" s="25" t="str">
        <f t="shared" si="25"/>
        <v>23</v>
      </c>
      <c r="F174" s="28">
        <v>3642</v>
      </c>
      <c r="G174" s="25">
        <f t="shared" si="26"/>
        <v>5853</v>
      </c>
      <c r="H174" s="79">
        <v>76141.679699999993</v>
      </c>
      <c r="I174" s="80">
        <v>82654.659899999999</v>
      </c>
    </row>
    <row r="175" spans="1:9" ht="15.75" thickBot="1" x14ac:dyDescent="0.3">
      <c r="A175" s="71" t="s">
        <v>627</v>
      </c>
      <c r="B175" s="71" t="str">
        <f t="shared" si="27"/>
        <v>Настенный конвектор Gekon Level U/1HE H20 L240 W23 RAL9016</v>
      </c>
      <c r="C175" s="66" t="str">
        <f t="shared" si="23"/>
        <v>20</v>
      </c>
      <c r="D175" s="67" t="str">
        <f t="shared" si="24"/>
        <v>240</v>
      </c>
      <c r="E175" s="68" t="str">
        <f t="shared" si="25"/>
        <v>23</v>
      </c>
      <c r="F175" s="66">
        <v>3806</v>
      </c>
      <c r="G175" s="68">
        <f t="shared" si="26"/>
        <v>6117</v>
      </c>
      <c r="H175" s="83">
        <v>79167.378899999996</v>
      </c>
      <c r="I175" s="84">
        <v>85933.517399999997</v>
      </c>
    </row>
    <row r="176" spans="1:9" x14ac:dyDescent="0.25">
      <c r="A176" s="69" t="s">
        <v>628</v>
      </c>
      <c r="B176" s="69" t="str">
        <f t="shared" si="27"/>
        <v>Настенный конвектор Gekon Level U/1HE H30 L040 W08 RAL9016</v>
      </c>
      <c r="C176" s="61" t="str">
        <f>MID($A176,8,2)</f>
        <v>30</v>
      </c>
      <c r="D176" s="62" t="str">
        <f>MID($A176,10,3)</f>
        <v>040</v>
      </c>
      <c r="E176" s="63" t="str">
        <f>MID($A176,13,2)</f>
        <v>08</v>
      </c>
      <c r="F176" s="61">
        <v>214</v>
      </c>
      <c r="G176" s="63">
        <f>ROUND(F176*((($G$1+$G$2)/2-$G$3)/50)^1.41,0)</f>
        <v>344</v>
      </c>
      <c r="H176" s="74">
        <v>6435.7109999999993</v>
      </c>
      <c r="I176" s="76">
        <v>7191.1190999999999</v>
      </c>
    </row>
    <row r="177" spans="1:9" x14ac:dyDescent="0.25">
      <c r="A177" s="23" t="s">
        <v>629</v>
      </c>
      <c r="B177" s="23" t="str">
        <f t="shared" si="27"/>
        <v>Настенный конвектор Gekon Level U/1HE H30 L050 W08 RAL9016</v>
      </c>
      <c r="C177" s="28" t="str">
        <f t="shared" ref="C177:C196" si="28">MID($A177,8,2)</f>
        <v>30</v>
      </c>
      <c r="D177" s="24" t="str">
        <f t="shared" ref="D177:D196" si="29">MID($A177,10,3)</f>
        <v>050</v>
      </c>
      <c r="E177" s="25" t="str">
        <f t="shared" ref="E177:E196" si="30">MID($A177,13,2)</f>
        <v>08</v>
      </c>
      <c r="F177" s="28">
        <v>264</v>
      </c>
      <c r="G177" s="25">
        <f t="shared" ref="G177:G196" si="31">ROUND(F177*((($G$1+$G$2)/2-$G$3)/50)^1.41,0)</f>
        <v>424</v>
      </c>
      <c r="H177" s="79">
        <v>7428.0101999999997</v>
      </c>
      <c r="I177" s="80">
        <v>8290.1718000000001</v>
      </c>
    </row>
    <row r="178" spans="1:9" x14ac:dyDescent="0.25">
      <c r="A178" s="70" t="s">
        <v>630</v>
      </c>
      <c r="B178" s="70" t="str">
        <f t="shared" si="27"/>
        <v>Настенный конвектор Gekon Level U/1HE H30 L060 W08 RAL9016</v>
      </c>
      <c r="C178" s="64" t="str">
        <f t="shared" si="28"/>
        <v>30</v>
      </c>
      <c r="D178" s="60" t="str">
        <f t="shared" si="29"/>
        <v>060</v>
      </c>
      <c r="E178" s="65" t="str">
        <f t="shared" si="30"/>
        <v>08</v>
      </c>
      <c r="F178" s="64">
        <v>314</v>
      </c>
      <c r="G178" s="65">
        <f t="shared" si="31"/>
        <v>505</v>
      </c>
      <c r="H178" s="81">
        <v>8521.9794000000002</v>
      </c>
      <c r="I178" s="82">
        <v>9501.0614999999998</v>
      </c>
    </row>
    <row r="179" spans="1:9" x14ac:dyDescent="0.25">
      <c r="A179" s="23" t="s">
        <v>631</v>
      </c>
      <c r="B179" s="23" t="str">
        <f t="shared" si="27"/>
        <v>Настенный конвектор Gekon Level U/1HE H30 L070 W08 RAL9016</v>
      </c>
      <c r="C179" s="28" t="str">
        <f t="shared" si="28"/>
        <v>30</v>
      </c>
      <c r="D179" s="24" t="str">
        <f t="shared" si="29"/>
        <v>070</v>
      </c>
      <c r="E179" s="25" t="str">
        <f t="shared" si="30"/>
        <v>08</v>
      </c>
      <c r="F179" s="28">
        <v>364</v>
      </c>
      <c r="G179" s="25">
        <f t="shared" si="31"/>
        <v>585</v>
      </c>
      <c r="H179" s="79">
        <v>9532.5792000000001</v>
      </c>
      <c r="I179" s="80">
        <v>10620.448199999999</v>
      </c>
    </row>
    <row r="180" spans="1:9" x14ac:dyDescent="0.25">
      <c r="A180" s="70" t="s">
        <v>632</v>
      </c>
      <c r="B180" s="70" t="str">
        <f t="shared" si="27"/>
        <v>Настенный конвектор Gekon Level U/1HE H30 L080 W08 RAL9016</v>
      </c>
      <c r="C180" s="64" t="str">
        <f t="shared" si="28"/>
        <v>30</v>
      </c>
      <c r="D180" s="60" t="str">
        <f t="shared" si="29"/>
        <v>080</v>
      </c>
      <c r="E180" s="65" t="str">
        <f t="shared" si="30"/>
        <v>08</v>
      </c>
      <c r="F180" s="64">
        <v>414</v>
      </c>
      <c r="G180" s="65">
        <f t="shared" si="31"/>
        <v>665</v>
      </c>
      <c r="H180" s="81">
        <v>10526.9118</v>
      </c>
      <c r="I180" s="82">
        <v>11722.550999999999</v>
      </c>
    </row>
    <row r="181" spans="1:9" x14ac:dyDescent="0.25">
      <c r="A181" s="23" t="s">
        <v>633</v>
      </c>
      <c r="B181" s="23" t="str">
        <f t="shared" si="27"/>
        <v>Настенный конвектор Gekon Level U/1HE H30 L090 W08 RAL9016</v>
      </c>
      <c r="C181" s="28" t="str">
        <f t="shared" si="28"/>
        <v>30</v>
      </c>
      <c r="D181" s="24" t="str">
        <f t="shared" si="29"/>
        <v>090</v>
      </c>
      <c r="E181" s="25" t="str">
        <f t="shared" si="30"/>
        <v>08</v>
      </c>
      <c r="F181" s="28">
        <v>464</v>
      </c>
      <c r="G181" s="25">
        <f t="shared" si="31"/>
        <v>746</v>
      </c>
      <c r="H181" s="79">
        <v>11518.194299999999</v>
      </c>
      <c r="I181" s="80">
        <v>12822.6204</v>
      </c>
    </row>
    <row r="182" spans="1:9" x14ac:dyDescent="0.25">
      <c r="A182" s="70" t="s">
        <v>634</v>
      </c>
      <c r="B182" s="70" t="str">
        <f t="shared" si="27"/>
        <v>Настенный конвектор Gekon Level U/1HE H30 L100 W08 RAL9016</v>
      </c>
      <c r="C182" s="64" t="str">
        <f t="shared" si="28"/>
        <v>30</v>
      </c>
      <c r="D182" s="60" t="str">
        <f t="shared" si="29"/>
        <v>100</v>
      </c>
      <c r="E182" s="65" t="str">
        <f t="shared" si="30"/>
        <v>08</v>
      </c>
      <c r="F182" s="64">
        <v>514</v>
      </c>
      <c r="G182" s="65">
        <f t="shared" si="31"/>
        <v>826</v>
      </c>
      <c r="H182" s="81">
        <v>12529.810799999999</v>
      </c>
      <c r="I182" s="82">
        <v>13942.007099999999</v>
      </c>
    </row>
    <row r="183" spans="1:9" x14ac:dyDescent="0.25">
      <c r="A183" s="23" t="s">
        <v>635</v>
      </c>
      <c r="B183" s="23" t="str">
        <f t="shared" si="27"/>
        <v>Настенный конвектор Gekon Level U/1HE H30 L110 W08 RAL9016</v>
      </c>
      <c r="C183" s="28" t="str">
        <f t="shared" si="28"/>
        <v>30</v>
      </c>
      <c r="D183" s="24" t="str">
        <f t="shared" si="29"/>
        <v>110</v>
      </c>
      <c r="E183" s="25" t="str">
        <f t="shared" si="30"/>
        <v>08</v>
      </c>
      <c r="F183" s="28">
        <v>567</v>
      </c>
      <c r="G183" s="25">
        <f t="shared" si="31"/>
        <v>911</v>
      </c>
      <c r="H183" s="79">
        <v>13622.763299999999</v>
      </c>
      <c r="I183" s="80">
        <v>15152.896799999999</v>
      </c>
    </row>
    <row r="184" spans="1:9" x14ac:dyDescent="0.25">
      <c r="A184" s="70" t="s">
        <v>636</v>
      </c>
      <c r="B184" s="70" t="str">
        <f t="shared" si="27"/>
        <v>Настенный конвектор Gekon Level U/1HE H30 L120 W08 RAL9016</v>
      </c>
      <c r="C184" s="64" t="str">
        <f t="shared" si="28"/>
        <v>30</v>
      </c>
      <c r="D184" s="60" t="str">
        <f t="shared" si="29"/>
        <v>120</v>
      </c>
      <c r="E184" s="65" t="str">
        <f t="shared" si="30"/>
        <v>08</v>
      </c>
      <c r="F184" s="64">
        <v>620</v>
      </c>
      <c r="G184" s="65">
        <f t="shared" si="31"/>
        <v>996</v>
      </c>
      <c r="H184" s="81">
        <v>14617.095899999998</v>
      </c>
      <c r="I184" s="82">
        <v>16254.999599999999</v>
      </c>
    </row>
    <row r="185" spans="1:9" x14ac:dyDescent="0.25">
      <c r="A185" s="23" t="s">
        <v>637</v>
      </c>
      <c r="B185" s="23" t="str">
        <f t="shared" si="27"/>
        <v>Настенный конвектор Gekon Level U/1HE H30 L130 W08 RAL9016</v>
      </c>
      <c r="C185" s="28" t="str">
        <f t="shared" si="28"/>
        <v>30</v>
      </c>
      <c r="D185" s="24" t="str">
        <f t="shared" si="29"/>
        <v>130</v>
      </c>
      <c r="E185" s="25" t="str">
        <f t="shared" si="30"/>
        <v>08</v>
      </c>
      <c r="F185" s="28">
        <v>673</v>
      </c>
      <c r="G185" s="25">
        <f t="shared" si="31"/>
        <v>1082</v>
      </c>
      <c r="H185" s="79">
        <v>15609.3951</v>
      </c>
      <c r="I185" s="80">
        <v>17354.052299999999</v>
      </c>
    </row>
    <row r="186" spans="1:9" x14ac:dyDescent="0.25">
      <c r="A186" s="70" t="s">
        <v>638</v>
      </c>
      <c r="B186" s="70" t="str">
        <f t="shared" si="27"/>
        <v>Настенный конвектор Gekon Level U/1HE H30 L140 W08 RAL9016</v>
      </c>
      <c r="C186" s="64" t="str">
        <f t="shared" si="28"/>
        <v>30</v>
      </c>
      <c r="D186" s="60" t="str">
        <f t="shared" si="29"/>
        <v>140</v>
      </c>
      <c r="E186" s="65" t="str">
        <f t="shared" si="30"/>
        <v>08</v>
      </c>
      <c r="F186" s="64">
        <v>726</v>
      </c>
      <c r="G186" s="65">
        <f t="shared" si="31"/>
        <v>1167</v>
      </c>
      <c r="H186" s="81">
        <v>16619.994899999998</v>
      </c>
      <c r="I186" s="82">
        <v>18474.455699999999</v>
      </c>
    </row>
    <row r="187" spans="1:9" x14ac:dyDescent="0.25">
      <c r="A187" s="23" t="s">
        <v>639</v>
      </c>
      <c r="B187" s="23" t="str">
        <f t="shared" si="27"/>
        <v>Настенный конвектор Gekon Level U/1HE H30 L150 W08 RAL9016</v>
      </c>
      <c r="C187" s="28" t="str">
        <f t="shared" si="28"/>
        <v>30</v>
      </c>
      <c r="D187" s="24" t="str">
        <f t="shared" si="29"/>
        <v>150</v>
      </c>
      <c r="E187" s="25" t="str">
        <f t="shared" si="30"/>
        <v>08</v>
      </c>
      <c r="F187" s="28">
        <v>779</v>
      </c>
      <c r="G187" s="25">
        <f t="shared" si="31"/>
        <v>1252</v>
      </c>
      <c r="H187" s="79">
        <v>17612.294099999999</v>
      </c>
      <c r="I187" s="80">
        <v>19573.508399999999</v>
      </c>
    </row>
    <row r="188" spans="1:9" x14ac:dyDescent="0.25">
      <c r="A188" s="70" t="s">
        <v>640</v>
      </c>
      <c r="B188" s="70" t="str">
        <f t="shared" si="27"/>
        <v>Настенный конвектор Gekon Level U/1HE H30 L160 W08 RAL9016</v>
      </c>
      <c r="C188" s="64" t="str">
        <f t="shared" si="28"/>
        <v>30</v>
      </c>
      <c r="D188" s="60" t="str">
        <f t="shared" si="29"/>
        <v>160</v>
      </c>
      <c r="E188" s="65" t="str">
        <f t="shared" si="30"/>
        <v>08</v>
      </c>
      <c r="F188" s="64">
        <v>832</v>
      </c>
      <c r="G188" s="65">
        <f t="shared" si="31"/>
        <v>1337</v>
      </c>
      <c r="H188" s="81">
        <v>18708.296699999999</v>
      </c>
      <c r="I188" s="82">
        <v>20786.431499999999</v>
      </c>
    </row>
    <row r="189" spans="1:9" x14ac:dyDescent="0.25">
      <c r="A189" s="23" t="s">
        <v>641</v>
      </c>
      <c r="B189" s="23" t="str">
        <f t="shared" si="27"/>
        <v>Настенный конвектор Gekon Level U/1HE H30 L170 W08 RAL9016</v>
      </c>
      <c r="C189" s="28" t="str">
        <f t="shared" si="28"/>
        <v>30</v>
      </c>
      <c r="D189" s="24" t="str">
        <f t="shared" si="29"/>
        <v>170</v>
      </c>
      <c r="E189" s="25" t="str">
        <f t="shared" si="30"/>
        <v>08</v>
      </c>
      <c r="F189" s="28">
        <v>885</v>
      </c>
      <c r="G189" s="25">
        <f t="shared" si="31"/>
        <v>1422</v>
      </c>
      <c r="H189" s="79">
        <v>19718.896499999999</v>
      </c>
      <c r="I189" s="80">
        <v>21906.834899999998</v>
      </c>
    </row>
    <row r="190" spans="1:9" x14ac:dyDescent="0.25">
      <c r="A190" s="70" t="s">
        <v>642</v>
      </c>
      <c r="B190" s="70" t="str">
        <f t="shared" si="27"/>
        <v>Настенный конвектор Gekon Level U/1HE H30 L180 W08 RAL9016</v>
      </c>
      <c r="C190" s="64" t="str">
        <f t="shared" si="28"/>
        <v>30</v>
      </c>
      <c r="D190" s="60" t="str">
        <f t="shared" si="29"/>
        <v>180</v>
      </c>
      <c r="E190" s="65" t="str">
        <f t="shared" si="30"/>
        <v>08</v>
      </c>
      <c r="F190" s="64">
        <v>938</v>
      </c>
      <c r="G190" s="65">
        <f t="shared" si="31"/>
        <v>1507</v>
      </c>
      <c r="H190" s="81">
        <v>20710.179</v>
      </c>
      <c r="I190" s="82">
        <v>23005.887599999998</v>
      </c>
    </row>
    <row r="191" spans="1:9" x14ac:dyDescent="0.25">
      <c r="A191" s="23" t="s">
        <v>643</v>
      </c>
      <c r="B191" s="23" t="str">
        <f t="shared" si="27"/>
        <v>Настенный конвектор Gekon Level U/1HE H30 L190 W08 RAL9016</v>
      </c>
      <c r="C191" s="28" t="str">
        <f t="shared" si="28"/>
        <v>30</v>
      </c>
      <c r="D191" s="24" t="str">
        <f t="shared" si="29"/>
        <v>190</v>
      </c>
      <c r="E191" s="25" t="str">
        <f t="shared" si="30"/>
        <v>08</v>
      </c>
      <c r="F191" s="28">
        <v>991</v>
      </c>
      <c r="G191" s="25">
        <f t="shared" si="31"/>
        <v>1593</v>
      </c>
      <c r="H191" s="79">
        <v>21904.801499999998</v>
      </c>
      <c r="I191" s="80">
        <v>24338.781299999999</v>
      </c>
    </row>
    <row r="192" spans="1:9" x14ac:dyDescent="0.25">
      <c r="A192" s="70" t="s">
        <v>644</v>
      </c>
      <c r="B192" s="70" t="str">
        <f t="shared" si="27"/>
        <v>Настенный конвектор Gekon Level U/1HE H30 L200 W08 RAL9016</v>
      </c>
      <c r="C192" s="64" t="str">
        <f t="shared" si="28"/>
        <v>30</v>
      </c>
      <c r="D192" s="60" t="str">
        <f t="shared" si="29"/>
        <v>200</v>
      </c>
      <c r="E192" s="65" t="str">
        <f t="shared" si="30"/>
        <v>08</v>
      </c>
      <c r="F192" s="64">
        <v>1044</v>
      </c>
      <c r="G192" s="65">
        <f t="shared" si="31"/>
        <v>1678</v>
      </c>
      <c r="H192" s="81">
        <v>22913.367899999997</v>
      </c>
      <c r="I192" s="82">
        <v>25456.134599999998</v>
      </c>
    </row>
    <row r="193" spans="1:9" x14ac:dyDescent="0.25">
      <c r="A193" s="23" t="s">
        <v>645</v>
      </c>
      <c r="B193" s="23" t="str">
        <f t="shared" si="27"/>
        <v>Настенный конвектор Gekon Level U/1HE H30 L210 W08 RAL9016</v>
      </c>
      <c r="C193" s="28" t="str">
        <f t="shared" si="28"/>
        <v>30</v>
      </c>
      <c r="D193" s="24" t="str">
        <f t="shared" si="29"/>
        <v>210</v>
      </c>
      <c r="E193" s="25" t="str">
        <f t="shared" si="30"/>
        <v>08</v>
      </c>
      <c r="F193" s="28">
        <v>1097</v>
      </c>
      <c r="G193" s="25">
        <f t="shared" si="31"/>
        <v>1763</v>
      </c>
      <c r="H193" s="79">
        <v>24026.654399999999</v>
      </c>
      <c r="I193" s="80">
        <v>26687.3583</v>
      </c>
    </row>
    <row r="194" spans="1:9" x14ac:dyDescent="0.25">
      <c r="A194" s="70" t="s">
        <v>646</v>
      </c>
      <c r="B194" s="70" t="str">
        <f t="shared" si="27"/>
        <v>Настенный конвектор Gekon Level U/1HE H30 L220 W08 RAL9016</v>
      </c>
      <c r="C194" s="64" t="str">
        <f t="shared" si="28"/>
        <v>30</v>
      </c>
      <c r="D194" s="60" t="str">
        <f t="shared" si="29"/>
        <v>220</v>
      </c>
      <c r="E194" s="65" t="str">
        <f t="shared" si="30"/>
        <v>08</v>
      </c>
      <c r="F194" s="64">
        <v>1150</v>
      </c>
      <c r="G194" s="65">
        <f t="shared" si="31"/>
        <v>1848</v>
      </c>
      <c r="H194" s="81">
        <v>25017.936899999997</v>
      </c>
      <c r="I194" s="82">
        <v>27786.411</v>
      </c>
    </row>
    <row r="195" spans="1:9" x14ac:dyDescent="0.25">
      <c r="A195" s="23" t="s">
        <v>647</v>
      </c>
      <c r="B195" s="23" t="str">
        <f t="shared" si="27"/>
        <v>Настенный конвектор Gekon Level U/1HE H30 L230 W08 RAL9016</v>
      </c>
      <c r="C195" s="28" t="str">
        <f t="shared" si="28"/>
        <v>30</v>
      </c>
      <c r="D195" s="24" t="str">
        <f t="shared" si="29"/>
        <v>230</v>
      </c>
      <c r="E195" s="25" t="str">
        <f t="shared" si="30"/>
        <v>08</v>
      </c>
      <c r="F195" s="28">
        <v>1203</v>
      </c>
      <c r="G195" s="25">
        <f t="shared" si="31"/>
        <v>1933</v>
      </c>
      <c r="H195" s="79">
        <v>26010.236099999998</v>
      </c>
      <c r="I195" s="80">
        <v>28886.480399999997</v>
      </c>
    </row>
    <row r="196" spans="1:9" ht="15.75" thickBot="1" x14ac:dyDescent="0.3">
      <c r="A196" s="71" t="s">
        <v>648</v>
      </c>
      <c r="B196" s="71" t="str">
        <f t="shared" si="27"/>
        <v>Настенный конвектор Gekon Level U/1HE H30 L240 W08 RAL9016</v>
      </c>
      <c r="C196" s="66" t="str">
        <f t="shared" si="28"/>
        <v>30</v>
      </c>
      <c r="D196" s="67" t="str">
        <f t="shared" si="29"/>
        <v>240</v>
      </c>
      <c r="E196" s="68" t="str">
        <f t="shared" si="30"/>
        <v>08</v>
      </c>
      <c r="F196" s="66">
        <v>1256</v>
      </c>
      <c r="G196" s="68">
        <f t="shared" si="31"/>
        <v>2019</v>
      </c>
      <c r="H196" s="83">
        <v>27023.885999999999</v>
      </c>
      <c r="I196" s="84">
        <v>30008.9172</v>
      </c>
    </row>
    <row r="197" spans="1:9" x14ac:dyDescent="0.25">
      <c r="A197" s="69" t="s">
        <v>649</v>
      </c>
      <c r="B197" s="69" t="str">
        <f t="shared" si="27"/>
        <v>Настенный конвектор Gekon Level U/1HE H30 L040 W13 RAL9016</v>
      </c>
      <c r="C197" s="61" t="str">
        <f>MID($A197,8,2)</f>
        <v>30</v>
      </c>
      <c r="D197" s="62" t="str">
        <f>MID($A197,10,3)</f>
        <v>040</v>
      </c>
      <c r="E197" s="63" t="str">
        <f>MID($A197,13,2)</f>
        <v>13</v>
      </c>
      <c r="F197" s="61">
        <v>351</v>
      </c>
      <c r="G197" s="63">
        <f>ROUND(F197*((($G$1+$G$2)/2-$G$3)/50)^1.41,0)</f>
        <v>564</v>
      </c>
      <c r="H197" s="74">
        <v>11514.127499999999</v>
      </c>
      <c r="I197" s="76">
        <v>12675.198899999999</v>
      </c>
    </row>
    <row r="198" spans="1:9" x14ac:dyDescent="0.25">
      <c r="A198" s="23" t="s">
        <v>650</v>
      </c>
      <c r="B198" s="23" t="str">
        <f t="shared" si="27"/>
        <v>Настенный конвектор Gekon Level U/1HE H30 L050 W13 RAL9016</v>
      </c>
      <c r="C198" s="28" t="str">
        <f t="shared" ref="C198:C217" si="32">MID($A198,8,2)</f>
        <v>30</v>
      </c>
      <c r="D198" s="24" t="str">
        <f t="shared" ref="D198:D217" si="33">MID($A198,10,3)</f>
        <v>050</v>
      </c>
      <c r="E198" s="25" t="str">
        <f t="shared" ref="E198:E217" si="34">MID($A198,13,2)</f>
        <v>13</v>
      </c>
      <c r="F198" s="28">
        <v>433</v>
      </c>
      <c r="G198" s="25">
        <f t="shared" ref="G198:G217" si="35">ROUND(F198*((($G$1+$G$2)/2-$G$3)/50)^1.41,0)</f>
        <v>696</v>
      </c>
      <c r="H198" s="79">
        <v>13179.482099999999</v>
      </c>
      <c r="I198" s="80">
        <v>14499.1587</v>
      </c>
    </row>
    <row r="199" spans="1:9" x14ac:dyDescent="0.25">
      <c r="A199" s="70" t="s">
        <v>651</v>
      </c>
      <c r="B199" s="70" t="str">
        <f t="shared" si="27"/>
        <v>Настенный конвектор Gekon Level U/1HE H30 L060 W13 RAL9016</v>
      </c>
      <c r="C199" s="64" t="str">
        <f t="shared" si="32"/>
        <v>30</v>
      </c>
      <c r="D199" s="60" t="str">
        <f t="shared" si="33"/>
        <v>060</v>
      </c>
      <c r="E199" s="65" t="str">
        <f t="shared" si="34"/>
        <v>13</v>
      </c>
      <c r="F199" s="64">
        <v>515</v>
      </c>
      <c r="G199" s="65">
        <f t="shared" si="35"/>
        <v>828</v>
      </c>
      <c r="H199" s="81">
        <v>14953.623599999999</v>
      </c>
      <c r="I199" s="82">
        <v>16443.089099999997</v>
      </c>
    </row>
    <row r="200" spans="1:9" x14ac:dyDescent="0.25">
      <c r="A200" s="23" t="s">
        <v>652</v>
      </c>
      <c r="B200" s="23" t="str">
        <f t="shared" si="27"/>
        <v>Настенный конвектор Gekon Level U/1HE H30 L070 W13 RAL9016</v>
      </c>
      <c r="C200" s="28" t="str">
        <f t="shared" si="32"/>
        <v>30</v>
      </c>
      <c r="D200" s="24" t="str">
        <f t="shared" si="33"/>
        <v>070</v>
      </c>
      <c r="E200" s="25" t="str">
        <f t="shared" si="34"/>
        <v>13</v>
      </c>
      <c r="F200" s="28">
        <v>597</v>
      </c>
      <c r="G200" s="25">
        <f t="shared" si="35"/>
        <v>959</v>
      </c>
      <c r="H200" s="79">
        <v>16656.596099999999</v>
      </c>
      <c r="I200" s="80">
        <v>18307.716899999999</v>
      </c>
    </row>
    <row r="201" spans="1:9" x14ac:dyDescent="0.25">
      <c r="A201" s="70" t="s">
        <v>653</v>
      </c>
      <c r="B201" s="70" t="str">
        <f t="shared" si="27"/>
        <v>Настенный конвектор Gekon Level U/1HE H30 L080 W13 RAL9016</v>
      </c>
      <c r="C201" s="64" t="str">
        <f t="shared" si="32"/>
        <v>30</v>
      </c>
      <c r="D201" s="60" t="str">
        <f t="shared" si="33"/>
        <v>080</v>
      </c>
      <c r="E201" s="65" t="str">
        <f t="shared" si="34"/>
        <v>13</v>
      </c>
      <c r="F201" s="64">
        <v>679</v>
      </c>
      <c r="G201" s="65">
        <f t="shared" si="35"/>
        <v>1091</v>
      </c>
      <c r="H201" s="81">
        <v>18323.984099999998</v>
      </c>
      <c r="I201" s="82">
        <v>20133.7101</v>
      </c>
    </row>
    <row r="202" spans="1:9" x14ac:dyDescent="0.25">
      <c r="A202" s="23" t="s">
        <v>654</v>
      </c>
      <c r="B202" s="23" t="str">
        <f t="shared" si="27"/>
        <v>Настенный конвектор Gekon Level U/1HE H30 L090 W13 RAL9016</v>
      </c>
      <c r="C202" s="28" t="str">
        <f t="shared" si="32"/>
        <v>30</v>
      </c>
      <c r="D202" s="24" t="str">
        <f t="shared" si="33"/>
        <v>090</v>
      </c>
      <c r="E202" s="25" t="str">
        <f t="shared" si="34"/>
        <v>13</v>
      </c>
      <c r="F202" s="28">
        <v>761</v>
      </c>
      <c r="G202" s="25">
        <f t="shared" si="35"/>
        <v>1223</v>
      </c>
      <c r="H202" s="79">
        <v>19988.322</v>
      </c>
      <c r="I202" s="80">
        <v>21956.653199999997</v>
      </c>
    </row>
    <row r="203" spans="1:9" x14ac:dyDescent="0.25">
      <c r="A203" s="70" t="s">
        <v>655</v>
      </c>
      <c r="B203" s="70" t="str">
        <f t="shared" si="27"/>
        <v>Настенный конвектор Gekon Level U/1HE H30 L100 W13 RAL9016</v>
      </c>
      <c r="C203" s="64" t="str">
        <f t="shared" si="32"/>
        <v>30</v>
      </c>
      <c r="D203" s="60" t="str">
        <f t="shared" si="33"/>
        <v>100</v>
      </c>
      <c r="E203" s="65" t="str">
        <f t="shared" si="34"/>
        <v>13</v>
      </c>
      <c r="F203" s="64">
        <v>843</v>
      </c>
      <c r="G203" s="65">
        <f t="shared" si="35"/>
        <v>1355</v>
      </c>
      <c r="H203" s="81">
        <v>21691.2945</v>
      </c>
      <c r="I203" s="82">
        <v>23820.264299999999</v>
      </c>
    </row>
    <row r="204" spans="1:9" x14ac:dyDescent="0.25">
      <c r="A204" s="23" t="s">
        <v>656</v>
      </c>
      <c r="B204" s="23" t="str">
        <f t="shared" si="27"/>
        <v>Настенный конвектор Gekon Level U/1HE H30 L110 W13 RAL9016</v>
      </c>
      <c r="C204" s="28" t="str">
        <f t="shared" si="32"/>
        <v>30</v>
      </c>
      <c r="D204" s="24" t="str">
        <f t="shared" si="33"/>
        <v>110</v>
      </c>
      <c r="E204" s="25" t="str">
        <f t="shared" si="34"/>
        <v>13</v>
      </c>
      <c r="F204" s="28">
        <v>933</v>
      </c>
      <c r="G204" s="25">
        <f t="shared" si="35"/>
        <v>1499</v>
      </c>
      <c r="H204" s="79">
        <v>23466.452699999998</v>
      </c>
      <c r="I204" s="80">
        <v>25765.2114</v>
      </c>
    </row>
    <row r="205" spans="1:9" x14ac:dyDescent="0.25">
      <c r="A205" s="70" t="s">
        <v>657</v>
      </c>
      <c r="B205" s="70" t="str">
        <f t="shared" si="27"/>
        <v>Настенный конвектор Gekon Level U/1HE H30 L120 W13 RAL9016</v>
      </c>
      <c r="C205" s="64" t="str">
        <f t="shared" si="32"/>
        <v>30</v>
      </c>
      <c r="D205" s="60" t="str">
        <f t="shared" si="33"/>
        <v>120</v>
      </c>
      <c r="E205" s="65" t="str">
        <f t="shared" si="34"/>
        <v>13</v>
      </c>
      <c r="F205" s="64">
        <v>1023</v>
      </c>
      <c r="G205" s="65">
        <f t="shared" si="35"/>
        <v>1644</v>
      </c>
      <c r="H205" s="81">
        <v>25133.840699999997</v>
      </c>
      <c r="I205" s="82">
        <v>27591.204599999997</v>
      </c>
    </row>
    <row r="206" spans="1:9" x14ac:dyDescent="0.25">
      <c r="A206" s="23" t="s">
        <v>658</v>
      </c>
      <c r="B206" s="23" t="str">
        <f t="shared" si="27"/>
        <v>Настенный конвектор Gekon Level U/1HE H30 L130 W13 RAL9016</v>
      </c>
      <c r="C206" s="28" t="str">
        <f t="shared" si="32"/>
        <v>30</v>
      </c>
      <c r="D206" s="24" t="str">
        <f t="shared" si="33"/>
        <v>130</v>
      </c>
      <c r="E206" s="25" t="str">
        <f t="shared" si="34"/>
        <v>13</v>
      </c>
      <c r="F206" s="28">
        <v>1113</v>
      </c>
      <c r="G206" s="25">
        <f t="shared" si="35"/>
        <v>1789</v>
      </c>
      <c r="H206" s="79">
        <v>26798.178599999999</v>
      </c>
      <c r="I206" s="80">
        <v>29414.147699999998</v>
      </c>
    </row>
    <row r="207" spans="1:9" x14ac:dyDescent="0.25">
      <c r="A207" s="70" t="s">
        <v>659</v>
      </c>
      <c r="B207" s="70" t="str">
        <f t="shared" si="27"/>
        <v>Настенный конвектор Gekon Level U/1HE H30 L140 W13 RAL9016</v>
      </c>
      <c r="C207" s="64" t="str">
        <f t="shared" si="32"/>
        <v>30</v>
      </c>
      <c r="D207" s="60" t="str">
        <f t="shared" si="33"/>
        <v>140</v>
      </c>
      <c r="E207" s="65" t="str">
        <f t="shared" si="34"/>
        <v>13</v>
      </c>
      <c r="F207" s="64">
        <v>1203</v>
      </c>
      <c r="G207" s="65">
        <f t="shared" si="35"/>
        <v>1933</v>
      </c>
      <c r="H207" s="81">
        <v>28501.151099999999</v>
      </c>
      <c r="I207" s="82">
        <v>31278.7755</v>
      </c>
    </row>
    <row r="208" spans="1:9" x14ac:dyDescent="0.25">
      <c r="A208" s="23" t="s">
        <v>660</v>
      </c>
      <c r="B208" s="23" t="str">
        <f t="shared" si="27"/>
        <v>Настенный конвектор Gekon Level U/1HE H30 L150 W13 RAL9016</v>
      </c>
      <c r="C208" s="28" t="str">
        <f t="shared" si="32"/>
        <v>30</v>
      </c>
      <c r="D208" s="24" t="str">
        <f t="shared" si="33"/>
        <v>150</v>
      </c>
      <c r="E208" s="25" t="str">
        <f t="shared" si="34"/>
        <v>13</v>
      </c>
      <c r="F208" s="28">
        <v>1293</v>
      </c>
      <c r="G208" s="25">
        <f t="shared" si="35"/>
        <v>2078</v>
      </c>
      <c r="H208" s="79">
        <v>30165.488999999998</v>
      </c>
      <c r="I208" s="80">
        <v>33101.7186</v>
      </c>
    </row>
    <row r="209" spans="1:9" x14ac:dyDescent="0.25">
      <c r="A209" s="70" t="s">
        <v>661</v>
      </c>
      <c r="B209" s="70" t="str">
        <f t="shared" si="27"/>
        <v>Настенный конвектор Gekon Level U/1HE H30 L160 W13 RAL9016</v>
      </c>
      <c r="C209" s="64" t="str">
        <f t="shared" si="32"/>
        <v>30</v>
      </c>
      <c r="D209" s="60" t="str">
        <f t="shared" si="33"/>
        <v>160</v>
      </c>
      <c r="E209" s="65" t="str">
        <f t="shared" si="34"/>
        <v>13</v>
      </c>
      <c r="F209" s="64">
        <v>1383</v>
      </c>
      <c r="G209" s="65">
        <f t="shared" si="35"/>
        <v>2223</v>
      </c>
      <c r="H209" s="81">
        <v>31943.6973</v>
      </c>
      <c r="I209" s="82">
        <v>35048.699099999998</v>
      </c>
    </row>
    <row r="210" spans="1:9" x14ac:dyDescent="0.25">
      <c r="A210" s="23" t="s">
        <v>662</v>
      </c>
      <c r="B210" s="23" t="str">
        <f t="shared" si="27"/>
        <v>Настенный конвектор Gekon Level U/1HE H30 L170 W13 RAL9016</v>
      </c>
      <c r="C210" s="28" t="str">
        <f t="shared" si="32"/>
        <v>30</v>
      </c>
      <c r="D210" s="24" t="str">
        <f t="shared" si="33"/>
        <v>170</v>
      </c>
      <c r="E210" s="25" t="str">
        <f t="shared" si="34"/>
        <v>13</v>
      </c>
      <c r="F210" s="28">
        <v>1473</v>
      </c>
      <c r="G210" s="25">
        <f t="shared" si="35"/>
        <v>2367</v>
      </c>
      <c r="H210" s="79">
        <v>33645.653099999996</v>
      </c>
      <c r="I210" s="80">
        <v>36913.3269</v>
      </c>
    </row>
    <row r="211" spans="1:9" x14ac:dyDescent="0.25">
      <c r="A211" s="70" t="s">
        <v>663</v>
      </c>
      <c r="B211" s="70" t="str">
        <f t="shared" si="27"/>
        <v>Настенный конвектор Gekon Level U/1HE H30 L180 W13 RAL9016</v>
      </c>
      <c r="C211" s="64" t="str">
        <f t="shared" si="32"/>
        <v>30</v>
      </c>
      <c r="D211" s="60" t="str">
        <f t="shared" si="33"/>
        <v>180</v>
      </c>
      <c r="E211" s="65" t="str">
        <f t="shared" si="34"/>
        <v>13</v>
      </c>
      <c r="F211" s="64">
        <v>1563</v>
      </c>
      <c r="G211" s="65">
        <f t="shared" si="35"/>
        <v>2512</v>
      </c>
      <c r="H211" s="81">
        <v>35311.007699999995</v>
      </c>
      <c r="I211" s="82">
        <v>38736.269999999997</v>
      </c>
    </row>
    <row r="212" spans="1:9" x14ac:dyDescent="0.25">
      <c r="A212" s="23" t="s">
        <v>664</v>
      </c>
      <c r="B212" s="23" t="str">
        <f t="shared" si="27"/>
        <v>Настенный конвектор Gekon Level U/1HE H30 L190 W13 RAL9016</v>
      </c>
      <c r="C212" s="28" t="str">
        <f t="shared" si="32"/>
        <v>30</v>
      </c>
      <c r="D212" s="24" t="str">
        <f t="shared" si="33"/>
        <v>190</v>
      </c>
      <c r="E212" s="25" t="str">
        <f t="shared" si="34"/>
        <v>13</v>
      </c>
      <c r="F212" s="28">
        <v>1653</v>
      </c>
      <c r="G212" s="25">
        <f t="shared" si="35"/>
        <v>2657</v>
      </c>
      <c r="H212" s="79">
        <v>37219.353599999995</v>
      </c>
      <c r="I212" s="80">
        <v>40839.8223</v>
      </c>
    </row>
    <row r="213" spans="1:9" x14ac:dyDescent="0.25">
      <c r="A213" s="70" t="s">
        <v>665</v>
      </c>
      <c r="B213" s="70" t="str">
        <f t="shared" si="27"/>
        <v>Настенный конвектор Gekon Level U/1HE H30 L200 W13 RAL9016</v>
      </c>
      <c r="C213" s="64" t="str">
        <f t="shared" si="32"/>
        <v>30</v>
      </c>
      <c r="D213" s="60" t="str">
        <f t="shared" si="33"/>
        <v>200</v>
      </c>
      <c r="E213" s="65" t="str">
        <f t="shared" si="34"/>
        <v>13</v>
      </c>
      <c r="F213" s="64">
        <v>1743</v>
      </c>
      <c r="G213" s="65">
        <f t="shared" si="35"/>
        <v>2801</v>
      </c>
      <c r="H213" s="81">
        <v>38915.209199999998</v>
      </c>
      <c r="I213" s="82">
        <v>42696.316500000001</v>
      </c>
    </row>
    <row r="214" spans="1:9" x14ac:dyDescent="0.25">
      <c r="A214" s="23" t="s">
        <v>666</v>
      </c>
      <c r="B214" s="23" t="str">
        <f t="shared" si="27"/>
        <v>Настенный конвектор Gekon Level U/1HE H30 L210 W13 RAL9016</v>
      </c>
      <c r="C214" s="28" t="str">
        <f t="shared" si="32"/>
        <v>30</v>
      </c>
      <c r="D214" s="24" t="str">
        <f t="shared" si="33"/>
        <v>210</v>
      </c>
      <c r="E214" s="25" t="str">
        <f t="shared" si="34"/>
        <v>13</v>
      </c>
      <c r="F214" s="28">
        <v>1833</v>
      </c>
      <c r="G214" s="25">
        <f t="shared" si="35"/>
        <v>2946</v>
      </c>
      <c r="H214" s="79">
        <v>40727.9853</v>
      </c>
      <c r="I214" s="80">
        <v>44681.931599999996</v>
      </c>
    </row>
    <row r="215" spans="1:9" x14ac:dyDescent="0.25">
      <c r="A215" s="70" t="s">
        <v>667</v>
      </c>
      <c r="B215" s="70" t="str">
        <f t="shared" si="27"/>
        <v>Настенный конвектор Gekon Level U/1HE H30 L220 W13 RAL9016</v>
      </c>
      <c r="C215" s="64" t="str">
        <f t="shared" si="32"/>
        <v>30</v>
      </c>
      <c r="D215" s="60" t="str">
        <f t="shared" si="33"/>
        <v>220</v>
      </c>
      <c r="E215" s="65" t="str">
        <f t="shared" si="34"/>
        <v>13</v>
      </c>
      <c r="F215" s="64">
        <v>1923</v>
      </c>
      <c r="G215" s="65">
        <f t="shared" si="35"/>
        <v>3090</v>
      </c>
      <c r="H215" s="81">
        <v>42392.323199999999</v>
      </c>
      <c r="I215" s="82">
        <v>46504.8747</v>
      </c>
    </row>
    <row r="216" spans="1:9" x14ac:dyDescent="0.25">
      <c r="A216" s="23" t="s">
        <v>668</v>
      </c>
      <c r="B216" s="23" t="str">
        <f t="shared" si="27"/>
        <v>Настенный конвектор Gekon Level U/1HE H30 L230 W13 RAL9016</v>
      </c>
      <c r="C216" s="28" t="str">
        <f t="shared" si="32"/>
        <v>30</v>
      </c>
      <c r="D216" s="24" t="str">
        <f t="shared" si="33"/>
        <v>230</v>
      </c>
      <c r="E216" s="25" t="str">
        <f t="shared" si="34"/>
        <v>13</v>
      </c>
      <c r="F216" s="28">
        <v>2013</v>
      </c>
      <c r="G216" s="25">
        <f t="shared" si="35"/>
        <v>3235</v>
      </c>
      <c r="H216" s="79">
        <v>44056.661099999998</v>
      </c>
      <c r="I216" s="80">
        <v>48327.817799999997</v>
      </c>
    </row>
    <row r="217" spans="1:9" ht="15.75" thickBot="1" x14ac:dyDescent="0.3">
      <c r="A217" s="71" t="s">
        <v>669</v>
      </c>
      <c r="B217" s="71" t="str">
        <f t="shared" si="27"/>
        <v>Настенный конвектор Gekon Level U/1HE H30 L240 W13 RAL9016</v>
      </c>
      <c r="C217" s="66" t="str">
        <f t="shared" si="32"/>
        <v>30</v>
      </c>
      <c r="D217" s="67" t="str">
        <f t="shared" si="33"/>
        <v>240</v>
      </c>
      <c r="E217" s="68" t="str">
        <f t="shared" si="34"/>
        <v>13</v>
      </c>
      <c r="F217" s="66">
        <v>2103</v>
      </c>
      <c r="G217" s="68">
        <f t="shared" si="35"/>
        <v>3380</v>
      </c>
      <c r="H217" s="83">
        <v>45762.683699999994</v>
      </c>
      <c r="I217" s="84">
        <v>50194.478999999999</v>
      </c>
    </row>
    <row r="218" spans="1:9" x14ac:dyDescent="0.25">
      <c r="A218" s="69" t="s">
        <v>670</v>
      </c>
      <c r="B218" s="69" t="str">
        <f t="shared" si="27"/>
        <v>Настенный конвектор Gekon Level U/1HE H30 L040 W18 RAL9016</v>
      </c>
      <c r="C218" s="61" t="str">
        <f>MID($A218,8,2)</f>
        <v>30</v>
      </c>
      <c r="D218" s="62" t="str">
        <f>MID($A218,10,3)</f>
        <v>040</v>
      </c>
      <c r="E218" s="63" t="str">
        <f>MID($A218,13,2)</f>
        <v>18</v>
      </c>
      <c r="F218" s="61">
        <v>572</v>
      </c>
      <c r="G218" s="63">
        <f>ROUND(F218*((($G$1+$G$2)/2-$G$3)/50)^1.41,0)</f>
        <v>919</v>
      </c>
      <c r="H218" s="74">
        <v>15602.278199999999</v>
      </c>
      <c r="I218" s="76">
        <v>17099.8773</v>
      </c>
    </row>
    <row r="219" spans="1:9" x14ac:dyDescent="0.25">
      <c r="A219" s="23" t="s">
        <v>671</v>
      </c>
      <c r="B219" s="23" t="str">
        <f t="shared" si="27"/>
        <v>Настенный конвектор Gekon Level U/1HE H30 L050 W18 RAL9016</v>
      </c>
      <c r="C219" s="28" t="str">
        <f t="shared" ref="C219:C238" si="36">MID($A219,8,2)</f>
        <v>30</v>
      </c>
      <c r="D219" s="24" t="str">
        <f t="shared" ref="D219:D238" si="37">MID($A219,10,3)</f>
        <v>050</v>
      </c>
      <c r="E219" s="25" t="str">
        <f t="shared" ref="E219:E238" si="38">MID($A219,13,2)</f>
        <v>18</v>
      </c>
      <c r="F219" s="28">
        <v>707</v>
      </c>
      <c r="G219" s="25">
        <f t="shared" ref="G219:G238" si="39">ROUND(F219*((($G$1+$G$2)/2-$G$3)/50)^1.41,0)</f>
        <v>1136</v>
      </c>
      <c r="H219" s="79">
        <v>18121.660799999998</v>
      </c>
      <c r="I219" s="80">
        <v>19841.9172</v>
      </c>
    </row>
    <row r="220" spans="1:9" x14ac:dyDescent="0.25">
      <c r="A220" s="70" t="s">
        <v>672</v>
      </c>
      <c r="B220" s="70" t="str">
        <f t="shared" si="27"/>
        <v>Настенный конвектор Gekon Level U/1HE H30 L060 W18 RAL9016</v>
      </c>
      <c r="C220" s="64" t="str">
        <f t="shared" si="36"/>
        <v>30</v>
      </c>
      <c r="D220" s="60" t="str">
        <f t="shared" si="37"/>
        <v>060</v>
      </c>
      <c r="E220" s="65" t="str">
        <f t="shared" si="38"/>
        <v>18</v>
      </c>
      <c r="F220" s="64">
        <v>842</v>
      </c>
      <c r="G220" s="65">
        <f t="shared" si="39"/>
        <v>1353</v>
      </c>
      <c r="H220" s="81">
        <v>20761.013999999999</v>
      </c>
      <c r="I220" s="82">
        <v>22717.144799999998</v>
      </c>
    </row>
    <row r="221" spans="1:9" x14ac:dyDescent="0.25">
      <c r="A221" s="23" t="s">
        <v>673</v>
      </c>
      <c r="B221" s="23" t="str">
        <f t="shared" ref="B221:B284" si="40">"Настенный конвектор Gekon Level "&amp;MID(A221,3,1)&amp;"/"&amp;MID(A221,16,3)&amp;" H"&amp;MID(A221,8,2)&amp;" L"&amp;MID(A221,10,3)&amp;" W"&amp;MID(A221,13,2)&amp;" "&amp;RIGHT(A221,7)</f>
        <v>Настенный конвектор Gekon Level U/1HE H30 L070 W18 RAL9016</v>
      </c>
      <c r="C221" s="28" t="str">
        <f t="shared" si="36"/>
        <v>30</v>
      </c>
      <c r="D221" s="24" t="str">
        <f t="shared" si="37"/>
        <v>070</v>
      </c>
      <c r="E221" s="25" t="str">
        <f t="shared" si="38"/>
        <v>18</v>
      </c>
      <c r="F221" s="28">
        <v>977</v>
      </c>
      <c r="G221" s="25">
        <f t="shared" si="39"/>
        <v>1570</v>
      </c>
      <c r="H221" s="79">
        <v>23351.565599999998</v>
      </c>
      <c r="I221" s="80">
        <v>25534.4205</v>
      </c>
    </row>
    <row r="222" spans="1:9" x14ac:dyDescent="0.25">
      <c r="A222" s="70" t="s">
        <v>674</v>
      </c>
      <c r="B222" s="70" t="str">
        <f t="shared" si="40"/>
        <v>Настенный конвектор Gekon Level U/1HE H30 L080 W18 RAL9016</v>
      </c>
      <c r="C222" s="64" t="str">
        <f t="shared" si="36"/>
        <v>30</v>
      </c>
      <c r="D222" s="60" t="str">
        <f t="shared" si="37"/>
        <v>080</v>
      </c>
      <c r="E222" s="65" t="str">
        <f t="shared" si="38"/>
        <v>18</v>
      </c>
      <c r="F222" s="64">
        <v>1112</v>
      </c>
      <c r="G222" s="65">
        <f t="shared" si="39"/>
        <v>1787</v>
      </c>
      <c r="H222" s="81">
        <v>25875.014999999999</v>
      </c>
      <c r="I222" s="82">
        <v>28280.527199999997</v>
      </c>
    </row>
    <row r="223" spans="1:9" x14ac:dyDescent="0.25">
      <c r="A223" s="23" t="s">
        <v>675</v>
      </c>
      <c r="B223" s="23" t="str">
        <f t="shared" si="40"/>
        <v>Настенный конвектор Gekon Level U/1HE H30 L090 W18 RAL9016</v>
      </c>
      <c r="C223" s="28" t="str">
        <f t="shared" si="36"/>
        <v>30</v>
      </c>
      <c r="D223" s="24" t="str">
        <f t="shared" si="37"/>
        <v>090</v>
      </c>
      <c r="E223" s="25" t="str">
        <f t="shared" si="38"/>
        <v>18</v>
      </c>
      <c r="F223" s="28">
        <v>1247</v>
      </c>
      <c r="G223" s="25">
        <f t="shared" si="39"/>
        <v>2004</v>
      </c>
      <c r="H223" s="79">
        <v>28394.397599999997</v>
      </c>
      <c r="I223" s="80">
        <v>31022.567099999997</v>
      </c>
    </row>
    <row r="224" spans="1:9" x14ac:dyDescent="0.25">
      <c r="A224" s="70" t="s">
        <v>676</v>
      </c>
      <c r="B224" s="70" t="str">
        <f t="shared" si="40"/>
        <v>Настенный конвектор Gekon Level U/1HE H30 L100 W18 RAL9016</v>
      </c>
      <c r="C224" s="64" t="str">
        <f t="shared" si="36"/>
        <v>30</v>
      </c>
      <c r="D224" s="60" t="str">
        <f t="shared" si="37"/>
        <v>100</v>
      </c>
      <c r="E224" s="65" t="str">
        <f t="shared" si="38"/>
        <v>18</v>
      </c>
      <c r="F224" s="64">
        <v>1382</v>
      </c>
      <c r="G224" s="65">
        <f t="shared" si="39"/>
        <v>2221</v>
      </c>
      <c r="H224" s="81">
        <v>30984.949199999999</v>
      </c>
      <c r="I224" s="82">
        <v>33839.842799999999</v>
      </c>
    </row>
    <row r="225" spans="1:9" x14ac:dyDescent="0.25">
      <c r="A225" s="23" t="s">
        <v>677</v>
      </c>
      <c r="B225" s="23" t="str">
        <f t="shared" si="40"/>
        <v>Настенный конвектор Gekon Level U/1HE H30 L110 W18 RAL9016</v>
      </c>
      <c r="C225" s="28" t="str">
        <f t="shared" si="36"/>
        <v>30</v>
      </c>
      <c r="D225" s="24" t="str">
        <f t="shared" si="37"/>
        <v>110</v>
      </c>
      <c r="E225" s="25" t="str">
        <f t="shared" si="38"/>
        <v>18</v>
      </c>
      <c r="F225" s="28">
        <v>1520</v>
      </c>
      <c r="G225" s="25">
        <f t="shared" si="39"/>
        <v>2443</v>
      </c>
      <c r="H225" s="79">
        <v>33624.3024</v>
      </c>
      <c r="I225" s="80">
        <v>36715.070399999997</v>
      </c>
    </row>
    <row r="226" spans="1:9" x14ac:dyDescent="0.25">
      <c r="A226" s="70" t="s">
        <v>678</v>
      </c>
      <c r="B226" s="70" t="str">
        <f t="shared" si="40"/>
        <v>Настенный конвектор Gekon Level U/1HE H30 L120 W18 RAL9016</v>
      </c>
      <c r="C226" s="64" t="str">
        <f t="shared" si="36"/>
        <v>30</v>
      </c>
      <c r="D226" s="60" t="str">
        <f t="shared" si="37"/>
        <v>120</v>
      </c>
      <c r="E226" s="65" t="str">
        <f t="shared" si="38"/>
        <v>18</v>
      </c>
      <c r="F226" s="64">
        <v>1658</v>
      </c>
      <c r="G226" s="65">
        <f t="shared" si="39"/>
        <v>2665</v>
      </c>
      <c r="H226" s="81">
        <v>36147.751799999998</v>
      </c>
      <c r="I226" s="82">
        <v>39460.160400000001</v>
      </c>
    </row>
    <row r="227" spans="1:9" x14ac:dyDescent="0.25">
      <c r="A227" s="23" t="s">
        <v>679</v>
      </c>
      <c r="B227" s="23" t="str">
        <f t="shared" si="40"/>
        <v>Настенный конвектор Gekon Level U/1HE H30 L130 W18 RAL9016</v>
      </c>
      <c r="C227" s="28" t="str">
        <f t="shared" si="36"/>
        <v>30</v>
      </c>
      <c r="D227" s="24" t="str">
        <f t="shared" si="37"/>
        <v>130</v>
      </c>
      <c r="E227" s="25" t="str">
        <f t="shared" si="38"/>
        <v>18</v>
      </c>
      <c r="F227" s="28">
        <v>1796</v>
      </c>
      <c r="G227" s="25">
        <f t="shared" si="39"/>
        <v>2886</v>
      </c>
      <c r="H227" s="79">
        <v>38667.134399999995</v>
      </c>
      <c r="I227" s="80">
        <v>42202.200299999997</v>
      </c>
    </row>
    <row r="228" spans="1:9" x14ac:dyDescent="0.25">
      <c r="A228" s="70" t="s">
        <v>680</v>
      </c>
      <c r="B228" s="70" t="str">
        <f t="shared" si="40"/>
        <v>Настенный конвектор Gekon Level U/1HE H30 L140 W18 RAL9016</v>
      </c>
      <c r="C228" s="64" t="str">
        <f t="shared" si="36"/>
        <v>30</v>
      </c>
      <c r="D228" s="60" t="str">
        <f t="shared" si="37"/>
        <v>140</v>
      </c>
      <c r="E228" s="65" t="str">
        <f t="shared" si="38"/>
        <v>18</v>
      </c>
      <c r="F228" s="64">
        <v>1934</v>
      </c>
      <c r="G228" s="65">
        <f t="shared" si="39"/>
        <v>3108</v>
      </c>
      <c r="H228" s="81">
        <v>41257.685999999994</v>
      </c>
      <c r="I228" s="82">
        <v>45020.492699999995</v>
      </c>
    </row>
    <row r="229" spans="1:9" x14ac:dyDescent="0.25">
      <c r="A229" s="23" t="s">
        <v>681</v>
      </c>
      <c r="B229" s="23" t="str">
        <f t="shared" si="40"/>
        <v>Настенный конвектор Gekon Level U/1HE H30 L150 W18 RAL9016</v>
      </c>
      <c r="C229" s="28" t="str">
        <f t="shared" si="36"/>
        <v>30</v>
      </c>
      <c r="D229" s="24" t="str">
        <f t="shared" si="37"/>
        <v>150</v>
      </c>
      <c r="E229" s="25" t="str">
        <f t="shared" si="38"/>
        <v>18</v>
      </c>
      <c r="F229" s="28">
        <v>2072</v>
      </c>
      <c r="G229" s="25">
        <f t="shared" si="39"/>
        <v>3330</v>
      </c>
      <c r="H229" s="79">
        <v>43778.085299999999</v>
      </c>
      <c r="I229" s="80">
        <v>47762.532599999999</v>
      </c>
    </row>
    <row r="230" spans="1:9" x14ac:dyDescent="0.25">
      <c r="A230" s="70" t="s">
        <v>682</v>
      </c>
      <c r="B230" s="70" t="str">
        <f t="shared" si="40"/>
        <v>Настенный конвектор Gekon Level U/1HE H30 L160 W18 RAL9016</v>
      </c>
      <c r="C230" s="64" t="str">
        <f t="shared" si="36"/>
        <v>30</v>
      </c>
      <c r="D230" s="60" t="str">
        <f t="shared" si="37"/>
        <v>160</v>
      </c>
      <c r="E230" s="65" t="str">
        <f t="shared" si="38"/>
        <v>18</v>
      </c>
      <c r="F230" s="64">
        <v>2210</v>
      </c>
      <c r="G230" s="65">
        <f t="shared" si="39"/>
        <v>3552</v>
      </c>
      <c r="H230" s="81">
        <v>46420.488599999997</v>
      </c>
      <c r="I230" s="82">
        <v>50640.810299999997</v>
      </c>
    </row>
    <row r="231" spans="1:9" x14ac:dyDescent="0.25">
      <c r="A231" s="23" t="s">
        <v>683</v>
      </c>
      <c r="B231" s="23" t="str">
        <f t="shared" si="40"/>
        <v>Настенный конвектор Gekon Level U/1HE H30 L170 W18 RAL9016</v>
      </c>
      <c r="C231" s="28" t="str">
        <f t="shared" si="36"/>
        <v>30</v>
      </c>
      <c r="D231" s="24" t="str">
        <f t="shared" si="37"/>
        <v>170</v>
      </c>
      <c r="E231" s="25" t="str">
        <f t="shared" si="38"/>
        <v>18</v>
      </c>
      <c r="F231" s="28">
        <v>2348</v>
      </c>
      <c r="G231" s="25">
        <f t="shared" si="39"/>
        <v>3773</v>
      </c>
      <c r="H231" s="79">
        <v>49011.040199999996</v>
      </c>
      <c r="I231" s="80">
        <v>53458.085999999996</v>
      </c>
    </row>
    <row r="232" spans="1:9" x14ac:dyDescent="0.25">
      <c r="A232" s="70" t="s">
        <v>684</v>
      </c>
      <c r="B232" s="70" t="str">
        <f t="shared" si="40"/>
        <v>Настенный конвектор Gekon Level U/1HE H30 L180 W18 RAL9016</v>
      </c>
      <c r="C232" s="64" t="str">
        <f t="shared" si="36"/>
        <v>30</v>
      </c>
      <c r="D232" s="60" t="str">
        <f t="shared" si="37"/>
        <v>180</v>
      </c>
      <c r="E232" s="65" t="str">
        <f t="shared" si="38"/>
        <v>18</v>
      </c>
      <c r="F232" s="64">
        <v>2486</v>
      </c>
      <c r="G232" s="65">
        <f t="shared" si="39"/>
        <v>3995</v>
      </c>
      <c r="H232" s="81">
        <v>51531.4395</v>
      </c>
      <c r="I232" s="82">
        <v>56200.125899999999</v>
      </c>
    </row>
    <row r="233" spans="1:9" x14ac:dyDescent="0.25">
      <c r="A233" s="23" t="s">
        <v>685</v>
      </c>
      <c r="B233" s="23" t="str">
        <f t="shared" si="40"/>
        <v>Настенный конвектор Gekon Level U/1HE H30 L190 W18 RAL9016</v>
      </c>
      <c r="C233" s="28" t="str">
        <f t="shared" si="36"/>
        <v>30</v>
      </c>
      <c r="D233" s="24" t="str">
        <f t="shared" si="37"/>
        <v>190</v>
      </c>
      <c r="E233" s="25" t="str">
        <f t="shared" si="38"/>
        <v>18</v>
      </c>
      <c r="F233" s="28">
        <v>2624</v>
      </c>
      <c r="G233" s="25">
        <f t="shared" si="39"/>
        <v>4217</v>
      </c>
      <c r="H233" s="79">
        <v>54336.514799999997</v>
      </c>
      <c r="I233" s="80">
        <v>59269.543199999993</v>
      </c>
    </row>
    <row r="234" spans="1:9" x14ac:dyDescent="0.25">
      <c r="A234" s="70" t="s">
        <v>686</v>
      </c>
      <c r="B234" s="70" t="str">
        <f t="shared" si="40"/>
        <v>Настенный конвектор Gekon Level U/1HE H30 L200 W18 RAL9016</v>
      </c>
      <c r="C234" s="64" t="str">
        <f t="shared" si="36"/>
        <v>30</v>
      </c>
      <c r="D234" s="60" t="str">
        <f t="shared" si="37"/>
        <v>200</v>
      </c>
      <c r="E234" s="65" t="str">
        <f t="shared" si="38"/>
        <v>18</v>
      </c>
      <c r="F234" s="64">
        <v>2762</v>
      </c>
      <c r="G234" s="65">
        <f t="shared" si="39"/>
        <v>4439</v>
      </c>
      <c r="H234" s="81">
        <v>56901.648899999993</v>
      </c>
      <c r="I234" s="82">
        <v>62061.401399999995</v>
      </c>
    </row>
    <row r="235" spans="1:9" x14ac:dyDescent="0.25">
      <c r="A235" s="23" t="s">
        <v>687</v>
      </c>
      <c r="B235" s="23" t="str">
        <f t="shared" si="40"/>
        <v>Настенный конвектор Gekon Level U/1HE H30 L210 W18 RAL9016</v>
      </c>
      <c r="C235" s="28" t="str">
        <f t="shared" si="36"/>
        <v>30</v>
      </c>
      <c r="D235" s="24" t="str">
        <f t="shared" si="37"/>
        <v>210</v>
      </c>
      <c r="E235" s="25" t="str">
        <f t="shared" si="38"/>
        <v>18</v>
      </c>
      <c r="F235" s="28">
        <v>2900</v>
      </c>
      <c r="G235" s="25">
        <f t="shared" si="39"/>
        <v>4661</v>
      </c>
      <c r="H235" s="79">
        <v>59611.154399999999</v>
      </c>
      <c r="I235" s="80">
        <v>65010.848099999996</v>
      </c>
    </row>
    <row r="236" spans="1:9" x14ac:dyDescent="0.25">
      <c r="A236" s="70" t="s">
        <v>688</v>
      </c>
      <c r="B236" s="70" t="str">
        <f t="shared" si="40"/>
        <v>Настенный конвектор Gekon Level U/1HE H30 L220 W18 RAL9016</v>
      </c>
      <c r="C236" s="64" t="str">
        <f t="shared" si="36"/>
        <v>30</v>
      </c>
      <c r="D236" s="60" t="str">
        <f t="shared" si="37"/>
        <v>220</v>
      </c>
      <c r="E236" s="65" t="str">
        <f t="shared" si="38"/>
        <v>18</v>
      </c>
      <c r="F236" s="64">
        <v>3038</v>
      </c>
      <c r="G236" s="65">
        <f t="shared" si="39"/>
        <v>4882</v>
      </c>
      <c r="H236" s="81">
        <v>62131.553699999997</v>
      </c>
      <c r="I236" s="82">
        <v>67752.887999999992</v>
      </c>
    </row>
    <row r="237" spans="1:9" x14ac:dyDescent="0.25">
      <c r="A237" s="23" t="s">
        <v>689</v>
      </c>
      <c r="B237" s="23" t="str">
        <f t="shared" si="40"/>
        <v>Настенный конвектор Gekon Level U/1HE H30 L230 W18 RAL9016</v>
      </c>
      <c r="C237" s="28" t="str">
        <f t="shared" si="36"/>
        <v>30</v>
      </c>
      <c r="D237" s="24" t="str">
        <f t="shared" si="37"/>
        <v>230</v>
      </c>
      <c r="E237" s="25" t="str">
        <f t="shared" si="38"/>
        <v>18</v>
      </c>
      <c r="F237" s="28">
        <v>3176</v>
      </c>
      <c r="G237" s="25">
        <f t="shared" si="39"/>
        <v>5104</v>
      </c>
      <c r="H237" s="79">
        <v>64651.952999999994</v>
      </c>
      <c r="I237" s="80">
        <v>70495.944600000003</v>
      </c>
    </row>
    <row r="238" spans="1:9" ht="15.75" thickBot="1" x14ac:dyDescent="0.3">
      <c r="A238" s="71" t="s">
        <v>690</v>
      </c>
      <c r="B238" s="71" t="str">
        <f t="shared" si="40"/>
        <v>Настенный конвектор Gekon Level U/1HE H30 L240 W18 RAL9016</v>
      </c>
      <c r="C238" s="66" t="str">
        <f t="shared" si="36"/>
        <v>30</v>
      </c>
      <c r="D238" s="67" t="str">
        <f t="shared" si="37"/>
        <v>240</v>
      </c>
      <c r="E238" s="68" t="str">
        <f t="shared" si="38"/>
        <v>18</v>
      </c>
      <c r="F238" s="66">
        <v>3314</v>
      </c>
      <c r="G238" s="68">
        <f t="shared" si="39"/>
        <v>5326</v>
      </c>
      <c r="H238" s="83">
        <v>67245.554699999993</v>
      </c>
      <c r="I238" s="84">
        <v>73316.270399999994</v>
      </c>
    </row>
    <row r="239" spans="1:9" x14ac:dyDescent="0.25">
      <c r="A239" s="69" t="s">
        <v>691</v>
      </c>
      <c r="B239" s="69" t="str">
        <f t="shared" si="40"/>
        <v>Настенный конвектор Gekon Level U/1HE H30 L040 W23 RAL9016</v>
      </c>
      <c r="C239" s="61" t="str">
        <f>MID($A239,8,2)</f>
        <v>30</v>
      </c>
      <c r="D239" s="62" t="str">
        <f>MID($A239,10,3)</f>
        <v>040</v>
      </c>
      <c r="E239" s="63" t="str">
        <f>MID($A239,13,2)</f>
        <v>23</v>
      </c>
      <c r="F239" s="61">
        <v>779</v>
      </c>
      <c r="G239" s="63">
        <f>ROUND(F239*((($G$1+$G$2)/2-$G$3)/50)^1.41,0)</f>
        <v>1252</v>
      </c>
      <c r="H239" s="74">
        <v>19489.122299999999</v>
      </c>
      <c r="I239" s="76">
        <v>21310.031999999999</v>
      </c>
    </row>
    <row r="240" spans="1:9" x14ac:dyDescent="0.25">
      <c r="A240" s="23" t="s">
        <v>692</v>
      </c>
      <c r="B240" s="23" t="str">
        <f t="shared" si="40"/>
        <v>Настенный конвектор Gekon Level U/1HE H30 L050 W23 RAL9016</v>
      </c>
      <c r="C240" s="28" t="str">
        <f t="shared" ref="C240:C259" si="41">MID($A240,8,2)</f>
        <v>30</v>
      </c>
      <c r="D240" s="24" t="str">
        <f t="shared" ref="D240:D259" si="42">MID($A240,10,3)</f>
        <v>050</v>
      </c>
      <c r="E240" s="25" t="str">
        <f t="shared" ref="E240:E259" si="43">MID($A240,13,2)</f>
        <v>23</v>
      </c>
      <c r="F240" s="28">
        <v>969</v>
      </c>
      <c r="G240" s="25">
        <f t="shared" ref="G240:G259" si="44">ROUND(F240*((($G$1+$G$2)/2-$G$3)/50)^1.41,0)</f>
        <v>1557</v>
      </c>
      <c r="H240" s="79">
        <v>22498.5543</v>
      </c>
      <c r="I240" s="80">
        <v>24580.7559</v>
      </c>
    </row>
    <row r="241" spans="1:9" x14ac:dyDescent="0.25">
      <c r="A241" s="70" t="s">
        <v>693</v>
      </c>
      <c r="B241" s="70" t="str">
        <f t="shared" si="40"/>
        <v>Настенный конвектор Gekon Level U/1HE H30 L060 W23 RAL9016</v>
      </c>
      <c r="C241" s="64" t="str">
        <f t="shared" si="41"/>
        <v>30</v>
      </c>
      <c r="D241" s="60" t="str">
        <f t="shared" si="42"/>
        <v>060</v>
      </c>
      <c r="E241" s="65" t="str">
        <f t="shared" si="43"/>
        <v>23</v>
      </c>
      <c r="F241" s="64">
        <v>1159</v>
      </c>
      <c r="G241" s="65">
        <f t="shared" si="44"/>
        <v>1863</v>
      </c>
      <c r="H241" s="81">
        <v>25716.409799999998</v>
      </c>
      <c r="I241" s="82">
        <v>28079.220599999997</v>
      </c>
    </row>
    <row r="242" spans="1:9" x14ac:dyDescent="0.25">
      <c r="A242" s="23" t="s">
        <v>694</v>
      </c>
      <c r="B242" s="23" t="str">
        <f t="shared" si="40"/>
        <v>Настенный конвектор Gekon Level U/1HE H30 L070 W23 RAL9016</v>
      </c>
      <c r="C242" s="28" t="str">
        <f t="shared" si="41"/>
        <v>30</v>
      </c>
      <c r="D242" s="24" t="str">
        <f t="shared" si="42"/>
        <v>070</v>
      </c>
      <c r="E242" s="25" t="str">
        <f t="shared" si="43"/>
        <v>23</v>
      </c>
      <c r="F242" s="28">
        <v>1349</v>
      </c>
      <c r="G242" s="25">
        <f t="shared" si="44"/>
        <v>2168</v>
      </c>
      <c r="H242" s="79">
        <v>28803.110999999997</v>
      </c>
      <c r="I242" s="80">
        <v>31431.280499999997</v>
      </c>
    </row>
    <row r="243" spans="1:9" x14ac:dyDescent="0.25">
      <c r="A243" s="70" t="s">
        <v>695</v>
      </c>
      <c r="B243" s="70" t="str">
        <f t="shared" si="40"/>
        <v>Настенный конвектор Gekon Level U/1HE H30 L080 W23 RAL9016</v>
      </c>
      <c r="C243" s="64" t="str">
        <f t="shared" si="41"/>
        <v>30</v>
      </c>
      <c r="D243" s="60" t="str">
        <f t="shared" si="42"/>
        <v>080</v>
      </c>
      <c r="E243" s="65" t="str">
        <f t="shared" si="43"/>
        <v>23</v>
      </c>
      <c r="F243" s="64">
        <v>1539</v>
      </c>
      <c r="G243" s="65">
        <f t="shared" si="44"/>
        <v>2473</v>
      </c>
      <c r="H243" s="81">
        <v>31816.609799999998</v>
      </c>
      <c r="I243" s="82">
        <v>34705.054499999998</v>
      </c>
    </row>
    <row r="244" spans="1:9" x14ac:dyDescent="0.25">
      <c r="A244" s="23" t="s">
        <v>696</v>
      </c>
      <c r="B244" s="23" t="str">
        <f t="shared" si="40"/>
        <v>Настенный конвектор Gekon Level U/1HE H30 L090 W23 RAL9016</v>
      </c>
      <c r="C244" s="28" t="str">
        <f t="shared" si="41"/>
        <v>30</v>
      </c>
      <c r="D244" s="24" t="str">
        <f t="shared" si="42"/>
        <v>090</v>
      </c>
      <c r="E244" s="25" t="str">
        <f t="shared" si="43"/>
        <v>23</v>
      </c>
      <c r="F244" s="28">
        <v>1729</v>
      </c>
      <c r="G244" s="25">
        <f t="shared" si="44"/>
        <v>2779</v>
      </c>
      <c r="H244" s="79">
        <v>34826.041799999999</v>
      </c>
      <c r="I244" s="80">
        <v>37975.778399999996</v>
      </c>
    </row>
    <row r="245" spans="1:9" x14ac:dyDescent="0.25">
      <c r="A245" s="70" t="s">
        <v>697</v>
      </c>
      <c r="B245" s="70" t="str">
        <f t="shared" si="40"/>
        <v>Настенный конвектор Gekon Level U/1HE H30 L100 W23 RAL9016</v>
      </c>
      <c r="C245" s="64" t="str">
        <f t="shared" si="41"/>
        <v>30</v>
      </c>
      <c r="D245" s="60" t="str">
        <f t="shared" si="42"/>
        <v>100</v>
      </c>
      <c r="E245" s="65" t="str">
        <f t="shared" si="43"/>
        <v>23</v>
      </c>
      <c r="F245" s="64">
        <v>1919</v>
      </c>
      <c r="G245" s="65">
        <f t="shared" si="44"/>
        <v>3084</v>
      </c>
      <c r="H245" s="81">
        <v>37912.742999999995</v>
      </c>
      <c r="I245" s="82">
        <v>41327.838299999996</v>
      </c>
    </row>
    <row r="246" spans="1:9" x14ac:dyDescent="0.25">
      <c r="A246" s="23" t="s">
        <v>698</v>
      </c>
      <c r="B246" s="23" t="str">
        <f t="shared" si="40"/>
        <v>Настенный конвектор Gekon Level U/1HE H30 L110 W23 RAL9016</v>
      </c>
      <c r="C246" s="28" t="str">
        <f t="shared" si="41"/>
        <v>30</v>
      </c>
      <c r="D246" s="24" t="str">
        <f t="shared" si="42"/>
        <v>110</v>
      </c>
      <c r="E246" s="25" t="str">
        <f t="shared" si="43"/>
        <v>23</v>
      </c>
      <c r="F246" s="28">
        <v>2112</v>
      </c>
      <c r="G246" s="25">
        <f t="shared" si="44"/>
        <v>3394</v>
      </c>
      <c r="H246" s="79">
        <v>41130.5985</v>
      </c>
      <c r="I246" s="80">
        <v>44826.303</v>
      </c>
    </row>
    <row r="247" spans="1:9" x14ac:dyDescent="0.25">
      <c r="A247" s="70" t="s">
        <v>699</v>
      </c>
      <c r="B247" s="70" t="str">
        <f t="shared" si="40"/>
        <v>Настенный конвектор Gekon Level U/1HE H30 L120 W23 RAL9016</v>
      </c>
      <c r="C247" s="64" t="str">
        <f t="shared" si="41"/>
        <v>30</v>
      </c>
      <c r="D247" s="60" t="str">
        <f t="shared" si="42"/>
        <v>120</v>
      </c>
      <c r="E247" s="65" t="str">
        <f t="shared" si="43"/>
        <v>23</v>
      </c>
      <c r="F247" s="64">
        <v>2305</v>
      </c>
      <c r="G247" s="65">
        <f t="shared" si="44"/>
        <v>3704</v>
      </c>
      <c r="H247" s="81">
        <v>44143.080599999994</v>
      </c>
      <c r="I247" s="82">
        <v>48100.076999999997</v>
      </c>
    </row>
    <row r="248" spans="1:9" x14ac:dyDescent="0.25">
      <c r="A248" s="23" t="s">
        <v>700</v>
      </c>
      <c r="B248" s="23" t="str">
        <f t="shared" si="40"/>
        <v>Настенный конвектор Gekon Level U/1HE H30 L130 W23 RAL9016</v>
      </c>
      <c r="C248" s="28" t="str">
        <f t="shared" si="41"/>
        <v>30</v>
      </c>
      <c r="D248" s="24" t="str">
        <f t="shared" si="42"/>
        <v>130</v>
      </c>
      <c r="E248" s="25" t="str">
        <f t="shared" si="43"/>
        <v>23</v>
      </c>
      <c r="F248" s="28">
        <v>2498</v>
      </c>
      <c r="G248" s="25">
        <f t="shared" si="44"/>
        <v>4015</v>
      </c>
      <c r="H248" s="79">
        <v>47153.529299999995</v>
      </c>
      <c r="I248" s="80">
        <v>51370.800899999995</v>
      </c>
    </row>
    <row r="249" spans="1:9" x14ac:dyDescent="0.25">
      <c r="A249" s="70" t="s">
        <v>701</v>
      </c>
      <c r="B249" s="70" t="str">
        <f t="shared" si="40"/>
        <v>Настенный конвектор Gekon Level U/1HE H30 L140 W23 RAL9016</v>
      </c>
      <c r="C249" s="64" t="str">
        <f t="shared" si="41"/>
        <v>30</v>
      </c>
      <c r="D249" s="60" t="str">
        <f t="shared" si="42"/>
        <v>140</v>
      </c>
      <c r="E249" s="65" t="str">
        <f t="shared" si="43"/>
        <v>23</v>
      </c>
      <c r="F249" s="64">
        <v>2691</v>
      </c>
      <c r="G249" s="65">
        <f t="shared" si="44"/>
        <v>4325</v>
      </c>
      <c r="H249" s="81">
        <v>50240.230499999998</v>
      </c>
      <c r="I249" s="82">
        <v>54722.860799999995</v>
      </c>
    </row>
    <row r="250" spans="1:9" x14ac:dyDescent="0.25">
      <c r="A250" s="23" t="s">
        <v>702</v>
      </c>
      <c r="B250" s="23" t="str">
        <f t="shared" si="40"/>
        <v>Настенный конвектор Gekon Level U/1HE H30 L150 W23 RAL9016</v>
      </c>
      <c r="C250" s="28" t="str">
        <f t="shared" si="41"/>
        <v>30</v>
      </c>
      <c r="D250" s="24" t="str">
        <f t="shared" si="42"/>
        <v>150</v>
      </c>
      <c r="E250" s="25" t="str">
        <f t="shared" si="43"/>
        <v>23</v>
      </c>
      <c r="F250" s="28">
        <v>2884</v>
      </c>
      <c r="G250" s="25">
        <f t="shared" si="44"/>
        <v>4635</v>
      </c>
      <c r="H250" s="79">
        <v>53249.662499999999</v>
      </c>
      <c r="I250" s="80">
        <v>57993.584699999999</v>
      </c>
    </row>
    <row r="251" spans="1:9" x14ac:dyDescent="0.25">
      <c r="A251" s="70" t="s">
        <v>703</v>
      </c>
      <c r="B251" s="70" t="str">
        <f t="shared" si="40"/>
        <v>Настенный конвектор Gekon Level U/1HE H30 L160 W23 RAL9016</v>
      </c>
      <c r="C251" s="64" t="str">
        <f t="shared" si="41"/>
        <v>30</v>
      </c>
      <c r="D251" s="60" t="str">
        <f t="shared" si="42"/>
        <v>160</v>
      </c>
      <c r="E251" s="65" t="str">
        <f t="shared" si="43"/>
        <v>23</v>
      </c>
      <c r="F251" s="64">
        <v>3077</v>
      </c>
      <c r="G251" s="65">
        <f t="shared" si="44"/>
        <v>4945</v>
      </c>
      <c r="H251" s="81">
        <v>56470.568099999997</v>
      </c>
      <c r="I251" s="82">
        <v>61495.099499999997</v>
      </c>
    </row>
    <row r="252" spans="1:9" x14ac:dyDescent="0.25">
      <c r="A252" s="23" t="s">
        <v>704</v>
      </c>
      <c r="B252" s="23" t="str">
        <f t="shared" si="40"/>
        <v>Настенный конвектор Gekon Level U/1HE H30 L170 W23 RAL9016</v>
      </c>
      <c r="C252" s="28" t="str">
        <f t="shared" si="41"/>
        <v>30</v>
      </c>
      <c r="D252" s="24" t="str">
        <f t="shared" si="42"/>
        <v>170</v>
      </c>
      <c r="E252" s="25" t="str">
        <f t="shared" si="43"/>
        <v>23</v>
      </c>
      <c r="F252" s="28">
        <v>3270</v>
      </c>
      <c r="G252" s="25">
        <f t="shared" si="44"/>
        <v>5255</v>
      </c>
      <c r="H252" s="79">
        <v>59557.2693</v>
      </c>
      <c r="I252" s="80">
        <v>64847.159399999997</v>
      </c>
    </row>
    <row r="253" spans="1:9" x14ac:dyDescent="0.25">
      <c r="A253" s="70" t="s">
        <v>705</v>
      </c>
      <c r="B253" s="70" t="str">
        <f t="shared" si="40"/>
        <v>Настенный конвектор Gekon Level U/1HE H30 L180 W23 RAL9016</v>
      </c>
      <c r="C253" s="64" t="str">
        <f t="shared" si="41"/>
        <v>30</v>
      </c>
      <c r="D253" s="60" t="str">
        <f t="shared" si="42"/>
        <v>180</v>
      </c>
      <c r="E253" s="65" t="str">
        <f t="shared" si="43"/>
        <v>23</v>
      </c>
      <c r="F253" s="64">
        <v>3463</v>
      </c>
      <c r="G253" s="65">
        <f t="shared" si="44"/>
        <v>5565</v>
      </c>
      <c r="H253" s="81">
        <v>62566.701299999993</v>
      </c>
      <c r="I253" s="82">
        <v>68117.883300000001</v>
      </c>
    </row>
    <row r="254" spans="1:9" x14ac:dyDescent="0.25">
      <c r="A254" s="23" t="s">
        <v>706</v>
      </c>
      <c r="B254" s="23" t="str">
        <f t="shared" si="40"/>
        <v>Настенный конвектор Gekon Level U/1HE H30 L190 W23 RAL9016</v>
      </c>
      <c r="C254" s="28" t="str">
        <f t="shared" si="41"/>
        <v>30</v>
      </c>
      <c r="D254" s="24" t="str">
        <f t="shared" si="42"/>
        <v>190</v>
      </c>
      <c r="E254" s="25" t="str">
        <f t="shared" si="43"/>
        <v>23</v>
      </c>
      <c r="F254" s="28">
        <v>3656</v>
      </c>
      <c r="G254" s="25">
        <f t="shared" si="44"/>
        <v>5876</v>
      </c>
      <c r="H254" s="79">
        <v>65903.510699999999</v>
      </c>
      <c r="I254" s="80">
        <v>71761.736099999995</v>
      </c>
    </row>
    <row r="255" spans="1:9" x14ac:dyDescent="0.25">
      <c r="A255" s="70" t="s">
        <v>707</v>
      </c>
      <c r="B255" s="70" t="str">
        <f t="shared" si="40"/>
        <v>Настенный конвектор Gekon Level U/1HE H30 L200 W23 RAL9016</v>
      </c>
      <c r="C255" s="64" t="str">
        <f t="shared" si="41"/>
        <v>30</v>
      </c>
      <c r="D255" s="60" t="str">
        <f t="shared" si="42"/>
        <v>200</v>
      </c>
      <c r="E255" s="65" t="str">
        <f t="shared" si="43"/>
        <v>23</v>
      </c>
      <c r="F255" s="64">
        <v>3849</v>
      </c>
      <c r="G255" s="65">
        <f t="shared" si="44"/>
        <v>6186</v>
      </c>
      <c r="H255" s="81">
        <v>68973.944699999993</v>
      </c>
      <c r="I255" s="82">
        <v>75096.512099999993</v>
      </c>
    </row>
    <row r="256" spans="1:9" x14ac:dyDescent="0.25">
      <c r="A256" s="23" t="s">
        <v>708</v>
      </c>
      <c r="B256" s="23" t="str">
        <f t="shared" si="40"/>
        <v>Настенный конвектор Gekon Level U/1HE H30 L210 W23 RAL9016</v>
      </c>
      <c r="C256" s="28" t="str">
        <f t="shared" si="41"/>
        <v>30</v>
      </c>
      <c r="D256" s="24" t="str">
        <f t="shared" si="42"/>
        <v>210</v>
      </c>
      <c r="E256" s="25" t="str">
        <f t="shared" si="43"/>
        <v>23</v>
      </c>
      <c r="F256" s="28">
        <v>4042</v>
      </c>
      <c r="G256" s="25">
        <f t="shared" si="44"/>
        <v>6496</v>
      </c>
      <c r="H256" s="79">
        <v>72267.035999999993</v>
      </c>
      <c r="I256" s="80">
        <v>78676.3128</v>
      </c>
    </row>
    <row r="257" spans="1:9" x14ac:dyDescent="0.25">
      <c r="A257" s="70" t="s">
        <v>709</v>
      </c>
      <c r="B257" s="70" t="str">
        <f t="shared" si="40"/>
        <v>Настенный конвектор Gekon Level U/1HE H30 L220 W23 RAL9016</v>
      </c>
      <c r="C257" s="64" t="str">
        <f t="shared" si="41"/>
        <v>30</v>
      </c>
      <c r="D257" s="60" t="str">
        <f t="shared" si="42"/>
        <v>220</v>
      </c>
      <c r="E257" s="65" t="str">
        <f t="shared" si="43"/>
        <v>23</v>
      </c>
      <c r="F257" s="64">
        <v>4235</v>
      </c>
      <c r="G257" s="65">
        <f t="shared" si="44"/>
        <v>6806</v>
      </c>
      <c r="H257" s="81">
        <v>75277.484700000001</v>
      </c>
      <c r="I257" s="82">
        <v>81947.036699999997</v>
      </c>
    </row>
    <row r="258" spans="1:9" x14ac:dyDescent="0.25">
      <c r="A258" s="23" t="s">
        <v>710</v>
      </c>
      <c r="B258" s="23" t="str">
        <f t="shared" si="40"/>
        <v>Настенный конвектор Gekon Level U/1HE H30 L230 W23 RAL9016</v>
      </c>
      <c r="C258" s="28" t="str">
        <f t="shared" si="41"/>
        <v>30</v>
      </c>
      <c r="D258" s="24" t="str">
        <f t="shared" si="42"/>
        <v>230</v>
      </c>
      <c r="E258" s="25" t="str">
        <f t="shared" si="43"/>
        <v>23</v>
      </c>
      <c r="F258" s="28">
        <v>4428</v>
      </c>
      <c r="G258" s="25">
        <f t="shared" si="44"/>
        <v>7116</v>
      </c>
      <c r="H258" s="79">
        <v>78287.933399999994</v>
      </c>
      <c r="I258" s="80">
        <v>85217.760599999994</v>
      </c>
    </row>
    <row r="259" spans="1:9" ht="15.75" thickBot="1" x14ac:dyDescent="0.3">
      <c r="A259" s="71" t="s">
        <v>711</v>
      </c>
      <c r="B259" s="71" t="str">
        <f t="shared" si="40"/>
        <v>Настенный конвектор Gekon Level U/1HE H30 L240 W23 RAL9016</v>
      </c>
      <c r="C259" s="66" t="str">
        <f t="shared" si="41"/>
        <v>30</v>
      </c>
      <c r="D259" s="67" t="str">
        <f t="shared" si="42"/>
        <v>240</v>
      </c>
      <c r="E259" s="68" t="str">
        <f t="shared" si="43"/>
        <v>23</v>
      </c>
      <c r="F259" s="66">
        <v>4621</v>
      </c>
      <c r="G259" s="68">
        <f t="shared" si="44"/>
        <v>7426</v>
      </c>
      <c r="H259" s="83">
        <v>81377.684699999998</v>
      </c>
      <c r="I259" s="84">
        <v>88573.887299999988</v>
      </c>
    </row>
    <row r="260" spans="1:9" x14ac:dyDescent="0.25">
      <c r="A260" s="69" t="s">
        <v>712</v>
      </c>
      <c r="B260" s="69" t="str">
        <f t="shared" si="40"/>
        <v>Настенный конвектор Gekon Level U/1HE H40 L040 W08 RAL9016</v>
      </c>
      <c r="C260" s="61" t="str">
        <f>MID($A260,8,2)</f>
        <v>40</v>
      </c>
      <c r="D260" s="62" t="str">
        <f>MID($A260,10,3)</f>
        <v>040</v>
      </c>
      <c r="E260" s="63" t="str">
        <f>MID($A260,13,2)</f>
        <v>08</v>
      </c>
      <c r="F260" s="61">
        <v>228</v>
      </c>
      <c r="G260" s="63">
        <f>ROUND(F260*((($G$1+$G$2)/2-$G$3)/50)^1.41,0)</f>
        <v>366</v>
      </c>
      <c r="H260" s="74">
        <v>7070.1317999999992</v>
      </c>
      <c r="I260" s="76">
        <v>7946.5271999999995</v>
      </c>
    </row>
    <row r="261" spans="1:9" x14ac:dyDescent="0.25">
      <c r="A261" s="23" t="s">
        <v>713</v>
      </c>
      <c r="B261" s="23" t="str">
        <f t="shared" si="40"/>
        <v>Настенный конвектор Gekon Level U/1HE H40 L050 W08 RAL9016</v>
      </c>
      <c r="C261" s="28" t="str">
        <f t="shared" ref="C261:C280" si="45">MID($A261,8,2)</f>
        <v>40</v>
      </c>
      <c r="D261" s="24" t="str">
        <f t="shared" ref="D261:D280" si="46">MID($A261,10,3)</f>
        <v>050</v>
      </c>
      <c r="E261" s="25" t="str">
        <f t="shared" ref="E261:E280" si="47">MID($A261,13,2)</f>
        <v>08</v>
      </c>
      <c r="F261" s="28">
        <v>285</v>
      </c>
      <c r="G261" s="25">
        <f t="shared" ref="G261:G280" si="48">ROUND(F261*((($G$1+$G$2)/2-$G$3)/50)^1.41,0)</f>
        <v>458</v>
      </c>
      <c r="H261" s="79">
        <v>8126.4830999999995</v>
      </c>
      <c r="I261" s="80">
        <v>9122.8490999999995</v>
      </c>
    </row>
    <row r="262" spans="1:9" x14ac:dyDescent="0.25">
      <c r="A262" s="70" t="s">
        <v>714</v>
      </c>
      <c r="B262" s="70" t="str">
        <f t="shared" si="40"/>
        <v>Настенный конвектор Gekon Level U/1HE H40 L060 W08 RAL9016</v>
      </c>
      <c r="C262" s="64" t="str">
        <f t="shared" si="45"/>
        <v>40</v>
      </c>
      <c r="D262" s="60" t="str">
        <f t="shared" si="46"/>
        <v>060</v>
      </c>
      <c r="E262" s="65" t="str">
        <f t="shared" si="47"/>
        <v>08</v>
      </c>
      <c r="F262" s="64">
        <v>342</v>
      </c>
      <c r="G262" s="65">
        <f t="shared" si="48"/>
        <v>550</v>
      </c>
      <c r="H262" s="81">
        <v>9283.4876999999997</v>
      </c>
      <c r="I262" s="82">
        <v>10409.9913</v>
      </c>
    </row>
    <row r="263" spans="1:9" x14ac:dyDescent="0.25">
      <c r="A263" s="23" t="s">
        <v>715</v>
      </c>
      <c r="B263" s="23" t="str">
        <f t="shared" si="40"/>
        <v>Настенный конвектор Gekon Level U/1HE H40 L070 W08 RAL9016</v>
      </c>
      <c r="C263" s="28" t="str">
        <f t="shared" si="45"/>
        <v>40</v>
      </c>
      <c r="D263" s="24" t="str">
        <f t="shared" si="46"/>
        <v>070</v>
      </c>
      <c r="E263" s="25" t="str">
        <f t="shared" si="47"/>
        <v>08</v>
      </c>
      <c r="F263" s="28">
        <v>399</v>
      </c>
      <c r="G263" s="25">
        <f t="shared" si="48"/>
        <v>641</v>
      </c>
      <c r="H263" s="79">
        <v>10359.156299999999</v>
      </c>
      <c r="I263" s="80">
        <v>11606.647199999999</v>
      </c>
    </row>
    <row r="264" spans="1:9" x14ac:dyDescent="0.25">
      <c r="A264" s="70" t="s">
        <v>716</v>
      </c>
      <c r="B264" s="70" t="str">
        <f t="shared" si="40"/>
        <v>Настенный конвектор Gekon Level U/1HE H40 L080 W08 RAL9016</v>
      </c>
      <c r="C264" s="64" t="str">
        <f t="shared" si="45"/>
        <v>40</v>
      </c>
      <c r="D264" s="60" t="str">
        <f t="shared" si="46"/>
        <v>080</v>
      </c>
      <c r="E264" s="65" t="str">
        <f t="shared" si="47"/>
        <v>08</v>
      </c>
      <c r="F264" s="64">
        <v>456</v>
      </c>
      <c r="G264" s="65">
        <f t="shared" si="48"/>
        <v>733</v>
      </c>
      <c r="H264" s="81">
        <v>11417.540999999999</v>
      </c>
      <c r="I264" s="82">
        <v>12786.019199999999</v>
      </c>
    </row>
    <row r="265" spans="1:9" x14ac:dyDescent="0.25">
      <c r="A265" s="23" t="s">
        <v>717</v>
      </c>
      <c r="B265" s="23" t="str">
        <f t="shared" si="40"/>
        <v>Настенный конвектор Gekon Level U/1HE H40 L090 W08 RAL9016</v>
      </c>
      <c r="C265" s="28" t="str">
        <f t="shared" si="45"/>
        <v>40</v>
      </c>
      <c r="D265" s="24" t="str">
        <f t="shared" si="46"/>
        <v>090</v>
      </c>
      <c r="E265" s="25" t="str">
        <f t="shared" si="47"/>
        <v>08</v>
      </c>
      <c r="F265" s="28">
        <v>513</v>
      </c>
      <c r="G265" s="25">
        <f t="shared" si="48"/>
        <v>824</v>
      </c>
      <c r="H265" s="79">
        <v>12472.875599999999</v>
      </c>
      <c r="I265" s="80">
        <v>13962.3411</v>
      </c>
    </row>
    <row r="266" spans="1:9" x14ac:dyDescent="0.25">
      <c r="A266" s="70" t="s">
        <v>718</v>
      </c>
      <c r="B266" s="70" t="str">
        <f t="shared" si="40"/>
        <v>Настенный конвектор Gekon Level U/1HE H40 L100 W08 RAL9016</v>
      </c>
      <c r="C266" s="64" t="str">
        <f t="shared" si="45"/>
        <v>40</v>
      </c>
      <c r="D266" s="60" t="str">
        <f t="shared" si="46"/>
        <v>100</v>
      </c>
      <c r="E266" s="65" t="str">
        <f t="shared" si="47"/>
        <v>08</v>
      </c>
      <c r="F266" s="64">
        <v>570</v>
      </c>
      <c r="G266" s="65">
        <f t="shared" si="48"/>
        <v>916</v>
      </c>
      <c r="H266" s="81">
        <v>13548.544199999998</v>
      </c>
      <c r="I266" s="82">
        <v>15160.0137</v>
      </c>
    </row>
    <row r="267" spans="1:9" x14ac:dyDescent="0.25">
      <c r="A267" s="23" t="s">
        <v>719</v>
      </c>
      <c r="B267" s="23" t="str">
        <f t="shared" si="40"/>
        <v>Настенный конвектор Gekon Level U/1HE H40 L110 W08 RAL9016</v>
      </c>
      <c r="C267" s="28" t="str">
        <f t="shared" si="45"/>
        <v>40</v>
      </c>
      <c r="D267" s="24" t="str">
        <f t="shared" si="46"/>
        <v>110</v>
      </c>
      <c r="E267" s="25" t="str">
        <f t="shared" si="47"/>
        <v>08</v>
      </c>
      <c r="F267" s="28">
        <v>631</v>
      </c>
      <c r="G267" s="25">
        <f t="shared" si="48"/>
        <v>1014</v>
      </c>
      <c r="H267" s="79">
        <v>14705.548799999999</v>
      </c>
      <c r="I267" s="80">
        <v>16447.155899999998</v>
      </c>
    </row>
    <row r="268" spans="1:9" x14ac:dyDescent="0.25">
      <c r="A268" s="70" t="s">
        <v>720</v>
      </c>
      <c r="B268" s="70" t="str">
        <f t="shared" si="40"/>
        <v>Настенный конвектор Gekon Level U/1HE H40 L120 W08 RAL9016</v>
      </c>
      <c r="C268" s="64" t="str">
        <f t="shared" si="45"/>
        <v>40</v>
      </c>
      <c r="D268" s="60" t="str">
        <f t="shared" si="46"/>
        <v>120</v>
      </c>
      <c r="E268" s="65" t="str">
        <f t="shared" si="47"/>
        <v>08</v>
      </c>
      <c r="F268" s="64">
        <v>692</v>
      </c>
      <c r="G268" s="65">
        <f t="shared" si="48"/>
        <v>1112</v>
      </c>
      <c r="H268" s="81">
        <v>15764.950199999999</v>
      </c>
      <c r="I268" s="82">
        <v>17626.527899999997</v>
      </c>
    </row>
    <row r="269" spans="1:9" x14ac:dyDescent="0.25">
      <c r="A269" s="23" t="s">
        <v>721</v>
      </c>
      <c r="B269" s="23" t="str">
        <f t="shared" si="40"/>
        <v>Настенный конвектор Gekon Level U/1HE H40 L130 W08 RAL9016</v>
      </c>
      <c r="C269" s="28" t="str">
        <f t="shared" si="45"/>
        <v>40</v>
      </c>
      <c r="D269" s="24" t="str">
        <f t="shared" si="46"/>
        <v>130</v>
      </c>
      <c r="E269" s="25" t="str">
        <f t="shared" si="47"/>
        <v>08</v>
      </c>
      <c r="F269" s="28">
        <v>753</v>
      </c>
      <c r="G269" s="25">
        <f t="shared" si="48"/>
        <v>1210</v>
      </c>
      <c r="H269" s="79">
        <v>16820.284799999998</v>
      </c>
      <c r="I269" s="80">
        <v>18802.8498</v>
      </c>
    </row>
    <row r="270" spans="1:9" x14ac:dyDescent="0.25">
      <c r="A270" s="70" t="s">
        <v>722</v>
      </c>
      <c r="B270" s="70" t="str">
        <f t="shared" si="40"/>
        <v>Настенный конвектор Gekon Level U/1HE H40 L140 W08 RAL9016</v>
      </c>
      <c r="C270" s="64" t="str">
        <f t="shared" si="45"/>
        <v>40</v>
      </c>
      <c r="D270" s="60" t="str">
        <f t="shared" si="46"/>
        <v>140</v>
      </c>
      <c r="E270" s="65" t="str">
        <f t="shared" si="47"/>
        <v>08</v>
      </c>
      <c r="F270" s="64">
        <v>814</v>
      </c>
      <c r="G270" s="65">
        <f t="shared" si="48"/>
        <v>1308</v>
      </c>
      <c r="H270" s="81">
        <v>17895.953399999999</v>
      </c>
      <c r="I270" s="82">
        <v>19999.505699999998</v>
      </c>
    </row>
    <row r="271" spans="1:9" x14ac:dyDescent="0.25">
      <c r="A271" s="23" t="s">
        <v>723</v>
      </c>
      <c r="B271" s="23" t="str">
        <f t="shared" si="40"/>
        <v>Настенный конвектор Gekon Level U/1HE H40 L150 W08 RAL9016</v>
      </c>
      <c r="C271" s="28" t="str">
        <f t="shared" si="45"/>
        <v>40</v>
      </c>
      <c r="D271" s="24" t="str">
        <f t="shared" si="46"/>
        <v>150</v>
      </c>
      <c r="E271" s="25" t="str">
        <f t="shared" si="47"/>
        <v>08</v>
      </c>
      <c r="F271" s="28">
        <v>875</v>
      </c>
      <c r="G271" s="25">
        <f t="shared" si="48"/>
        <v>1406</v>
      </c>
      <c r="H271" s="79">
        <v>18951.288</v>
      </c>
      <c r="I271" s="80">
        <v>21175.827599999997</v>
      </c>
    </row>
    <row r="272" spans="1:9" x14ac:dyDescent="0.25">
      <c r="A272" s="70" t="s">
        <v>724</v>
      </c>
      <c r="B272" s="70" t="str">
        <f t="shared" si="40"/>
        <v>Настенный конвектор Gekon Level U/1HE H40 L160 W08 RAL9016</v>
      </c>
      <c r="C272" s="64" t="str">
        <f t="shared" si="45"/>
        <v>40</v>
      </c>
      <c r="D272" s="60" t="str">
        <f t="shared" si="46"/>
        <v>160</v>
      </c>
      <c r="E272" s="65" t="str">
        <f t="shared" si="47"/>
        <v>08</v>
      </c>
      <c r="F272" s="64">
        <v>936</v>
      </c>
      <c r="G272" s="65">
        <f t="shared" si="48"/>
        <v>1504</v>
      </c>
      <c r="H272" s="81">
        <v>20111.342699999997</v>
      </c>
      <c r="I272" s="82">
        <v>22467.036599999999</v>
      </c>
    </row>
    <row r="273" spans="1:9" x14ac:dyDescent="0.25">
      <c r="A273" s="23" t="s">
        <v>725</v>
      </c>
      <c r="B273" s="23" t="str">
        <f t="shared" si="40"/>
        <v>Настенный конвектор Gekon Level U/1HE H40 L170 W08 RAL9016</v>
      </c>
      <c r="C273" s="28" t="str">
        <f t="shared" si="45"/>
        <v>40</v>
      </c>
      <c r="D273" s="24" t="str">
        <f t="shared" si="46"/>
        <v>170</v>
      </c>
      <c r="E273" s="25" t="str">
        <f t="shared" si="47"/>
        <v>08</v>
      </c>
      <c r="F273" s="28">
        <v>997</v>
      </c>
      <c r="G273" s="25">
        <f t="shared" si="48"/>
        <v>1602</v>
      </c>
      <c r="H273" s="79">
        <v>21187.011299999998</v>
      </c>
      <c r="I273" s="80">
        <v>23663.692499999997</v>
      </c>
    </row>
    <row r="274" spans="1:9" x14ac:dyDescent="0.25">
      <c r="A274" s="70" t="s">
        <v>726</v>
      </c>
      <c r="B274" s="70" t="str">
        <f t="shared" si="40"/>
        <v>Настенный конвектор Gekon Level U/1HE H40 L180 W08 RAL9016</v>
      </c>
      <c r="C274" s="64" t="str">
        <f t="shared" si="45"/>
        <v>40</v>
      </c>
      <c r="D274" s="60" t="str">
        <f t="shared" si="46"/>
        <v>180</v>
      </c>
      <c r="E274" s="65" t="str">
        <f t="shared" si="47"/>
        <v>08</v>
      </c>
      <c r="F274" s="64">
        <v>1058</v>
      </c>
      <c r="G274" s="65">
        <f t="shared" si="48"/>
        <v>1700</v>
      </c>
      <c r="H274" s="81">
        <v>22242.3459</v>
      </c>
      <c r="I274" s="82">
        <v>24840.0144</v>
      </c>
    </row>
    <row r="275" spans="1:9" x14ac:dyDescent="0.25">
      <c r="A275" s="23" t="s">
        <v>727</v>
      </c>
      <c r="B275" s="23" t="str">
        <f t="shared" si="40"/>
        <v>Настенный конвектор Gekon Level U/1HE H40 L190 W08 RAL9016</v>
      </c>
      <c r="C275" s="28" t="str">
        <f t="shared" si="45"/>
        <v>40</v>
      </c>
      <c r="D275" s="24" t="str">
        <f t="shared" si="46"/>
        <v>190</v>
      </c>
      <c r="E275" s="25" t="str">
        <f t="shared" si="47"/>
        <v>08</v>
      </c>
      <c r="F275" s="28">
        <v>1119</v>
      </c>
      <c r="G275" s="25">
        <f t="shared" si="48"/>
        <v>1798</v>
      </c>
      <c r="H275" s="79">
        <v>23559.989099999999</v>
      </c>
      <c r="I275" s="80">
        <v>26317.279499999997</v>
      </c>
    </row>
    <row r="276" spans="1:9" x14ac:dyDescent="0.25">
      <c r="A276" s="70" t="s">
        <v>728</v>
      </c>
      <c r="B276" s="70" t="str">
        <f t="shared" si="40"/>
        <v>Настенный конвектор Gekon Level U/1HE H40 L200 W08 RAL9016</v>
      </c>
      <c r="C276" s="64" t="str">
        <f t="shared" si="45"/>
        <v>40</v>
      </c>
      <c r="D276" s="60" t="str">
        <f t="shared" si="46"/>
        <v>200</v>
      </c>
      <c r="E276" s="65" t="str">
        <f t="shared" si="47"/>
        <v>08</v>
      </c>
      <c r="F276" s="64">
        <v>1180</v>
      </c>
      <c r="G276" s="65">
        <f t="shared" si="48"/>
        <v>1896</v>
      </c>
      <c r="H276" s="81">
        <v>24633.624299999999</v>
      </c>
      <c r="I276" s="82">
        <v>27511.901999999998</v>
      </c>
    </row>
    <row r="277" spans="1:9" x14ac:dyDescent="0.25">
      <c r="A277" s="23" t="s">
        <v>729</v>
      </c>
      <c r="B277" s="23" t="str">
        <f t="shared" si="40"/>
        <v>Настенный конвектор Gekon Level U/1HE H40 L210 W08 RAL9016</v>
      </c>
      <c r="C277" s="28" t="str">
        <f t="shared" si="45"/>
        <v>40</v>
      </c>
      <c r="D277" s="24" t="str">
        <f t="shared" si="46"/>
        <v>210</v>
      </c>
      <c r="E277" s="25" t="str">
        <f t="shared" si="47"/>
        <v>08</v>
      </c>
      <c r="F277" s="28">
        <v>1241</v>
      </c>
      <c r="G277" s="25">
        <f t="shared" si="48"/>
        <v>1994</v>
      </c>
      <c r="H277" s="79">
        <v>25809.946199999998</v>
      </c>
      <c r="I277" s="80">
        <v>28820.394899999999</v>
      </c>
    </row>
    <row r="278" spans="1:9" x14ac:dyDescent="0.25">
      <c r="A278" s="70" t="s">
        <v>730</v>
      </c>
      <c r="B278" s="70" t="str">
        <f t="shared" si="40"/>
        <v>Настенный конвектор Gekon Level U/1HE H40 L220 W08 RAL9016</v>
      </c>
      <c r="C278" s="64" t="str">
        <f t="shared" si="45"/>
        <v>40</v>
      </c>
      <c r="D278" s="60" t="str">
        <f t="shared" si="46"/>
        <v>220</v>
      </c>
      <c r="E278" s="65" t="str">
        <f t="shared" si="47"/>
        <v>08</v>
      </c>
      <c r="F278" s="64">
        <v>1302</v>
      </c>
      <c r="G278" s="65">
        <f t="shared" si="48"/>
        <v>2092</v>
      </c>
      <c r="H278" s="81">
        <v>26865.280799999997</v>
      </c>
      <c r="I278" s="82">
        <v>29996.716799999998</v>
      </c>
    </row>
    <row r="279" spans="1:9" x14ac:dyDescent="0.25">
      <c r="A279" s="23" t="s">
        <v>731</v>
      </c>
      <c r="B279" s="23" t="str">
        <f t="shared" si="40"/>
        <v>Настенный конвектор Gekon Level U/1HE H40 L230 W08 RAL9016</v>
      </c>
      <c r="C279" s="28" t="str">
        <f t="shared" si="45"/>
        <v>40</v>
      </c>
      <c r="D279" s="24" t="str">
        <f t="shared" si="46"/>
        <v>230</v>
      </c>
      <c r="E279" s="25" t="str">
        <f t="shared" si="47"/>
        <v>08</v>
      </c>
      <c r="F279" s="28">
        <v>1363</v>
      </c>
      <c r="G279" s="25">
        <f t="shared" si="48"/>
        <v>2190</v>
      </c>
      <c r="H279" s="79">
        <v>27921.632099999999</v>
      </c>
      <c r="I279" s="80">
        <v>31173.038699999997</v>
      </c>
    </row>
    <row r="280" spans="1:9" ht="15.75" thickBot="1" x14ac:dyDescent="0.3">
      <c r="A280" s="71" t="s">
        <v>732</v>
      </c>
      <c r="B280" s="71" t="str">
        <f t="shared" si="40"/>
        <v>Настенный конвектор Gekon Level U/1HE H40 L240 W08 RAL9016</v>
      </c>
      <c r="C280" s="66" t="str">
        <f t="shared" si="45"/>
        <v>40</v>
      </c>
      <c r="D280" s="67" t="str">
        <f t="shared" si="46"/>
        <v>240</v>
      </c>
      <c r="E280" s="68" t="str">
        <f t="shared" si="47"/>
        <v>08</v>
      </c>
      <c r="F280" s="66">
        <v>1424</v>
      </c>
      <c r="G280" s="68">
        <f t="shared" si="48"/>
        <v>2288</v>
      </c>
      <c r="H280" s="83">
        <v>28999.334099999996</v>
      </c>
      <c r="I280" s="84">
        <v>32372.744699999999</v>
      </c>
    </row>
    <row r="281" spans="1:9" x14ac:dyDescent="0.25">
      <c r="A281" s="69" t="s">
        <v>733</v>
      </c>
      <c r="B281" s="69" t="str">
        <f t="shared" si="40"/>
        <v>Настенный конвектор Gekon Level U/1HE H40 L040 W13 RAL9016</v>
      </c>
      <c r="C281" s="61" t="str">
        <f>MID($A281,8,2)</f>
        <v>40</v>
      </c>
      <c r="D281" s="62" t="str">
        <f>MID($A281,10,3)</f>
        <v>040</v>
      </c>
      <c r="E281" s="63" t="str">
        <f>MID($A281,13,2)</f>
        <v>13</v>
      </c>
      <c r="F281" s="61">
        <v>429</v>
      </c>
      <c r="G281" s="63">
        <f>ROUND(F281*((($G$1+$G$2)/2-$G$3)/50)^1.41,0)</f>
        <v>689</v>
      </c>
      <c r="H281" s="74">
        <v>12222.767399999999</v>
      </c>
      <c r="I281" s="76">
        <v>13519.059899999998</v>
      </c>
    </row>
    <row r="282" spans="1:9" x14ac:dyDescent="0.25">
      <c r="A282" s="23" t="s">
        <v>734</v>
      </c>
      <c r="B282" s="23" t="str">
        <f t="shared" si="40"/>
        <v>Настенный конвектор Gekon Level U/1HE H40 L050 W13 RAL9016</v>
      </c>
      <c r="C282" s="28" t="str">
        <f t="shared" ref="C282:C301" si="49">MID($A282,8,2)</f>
        <v>40</v>
      </c>
      <c r="D282" s="24" t="str">
        <f t="shared" ref="D282:D301" si="50">MID($A282,10,3)</f>
        <v>050</v>
      </c>
      <c r="E282" s="25" t="str">
        <f t="shared" ref="E282:E301" si="51">MID($A282,13,2)</f>
        <v>13</v>
      </c>
      <c r="F282" s="28">
        <v>527</v>
      </c>
      <c r="G282" s="25">
        <f t="shared" ref="G282:G301" si="52">ROUND(F282*((($G$1+$G$2)/2-$G$3)/50)^1.41,0)</f>
        <v>847</v>
      </c>
      <c r="H282" s="79">
        <v>13951.157399999998</v>
      </c>
      <c r="I282" s="80">
        <v>15419.272199999999</v>
      </c>
    </row>
    <row r="283" spans="1:9" x14ac:dyDescent="0.25">
      <c r="A283" s="70" t="s">
        <v>735</v>
      </c>
      <c r="B283" s="70" t="str">
        <f t="shared" si="40"/>
        <v>Настенный конвектор Gekon Level U/1HE H40 L060 W13 RAL9016</v>
      </c>
      <c r="C283" s="64" t="str">
        <f t="shared" si="49"/>
        <v>40</v>
      </c>
      <c r="D283" s="60" t="str">
        <f t="shared" si="50"/>
        <v>060</v>
      </c>
      <c r="E283" s="65" t="str">
        <f t="shared" si="51"/>
        <v>13</v>
      </c>
      <c r="F283" s="64">
        <v>625</v>
      </c>
      <c r="G283" s="65">
        <f t="shared" si="52"/>
        <v>1004</v>
      </c>
      <c r="H283" s="81">
        <v>15790.367699999999</v>
      </c>
      <c r="I283" s="82">
        <v>17440.471799999999</v>
      </c>
    </row>
    <row r="284" spans="1:9" x14ac:dyDescent="0.25">
      <c r="A284" s="23" t="s">
        <v>736</v>
      </c>
      <c r="B284" s="23" t="str">
        <f t="shared" si="40"/>
        <v>Настенный конвектор Gekon Level U/1HE H40 L070 W13 RAL9016</v>
      </c>
      <c r="C284" s="28" t="str">
        <f t="shared" si="49"/>
        <v>40</v>
      </c>
      <c r="D284" s="24" t="str">
        <f t="shared" si="50"/>
        <v>070</v>
      </c>
      <c r="E284" s="25" t="str">
        <f t="shared" si="51"/>
        <v>13</v>
      </c>
      <c r="F284" s="28">
        <v>723</v>
      </c>
      <c r="G284" s="25">
        <f t="shared" si="52"/>
        <v>1162</v>
      </c>
      <c r="H284" s="79">
        <v>17557.3923</v>
      </c>
      <c r="I284" s="80">
        <v>19381.3521</v>
      </c>
    </row>
    <row r="285" spans="1:9" x14ac:dyDescent="0.25">
      <c r="A285" s="70" t="s">
        <v>737</v>
      </c>
      <c r="B285" s="70" t="str">
        <f t="shared" ref="B285:B348" si="53">"Настенный конвектор Gekon Level "&amp;MID(A285,3,1)&amp;"/"&amp;MID(A285,16,3)&amp;" H"&amp;MID(A285,8,2)&amp;" L"&amp;MID(A285,10,3)&amp;" W"&amp;MID(A285,13,2)&amp;" "&amp;RIGHT(A285,7)</f>
        <v>Настенный конвектор Gekon Level U/1HE H40 L080 W13 RAL9016</v>
      </c>
      <c r="C285" s="64" t="str">
        <f t="shared" si="49"/>
        <v>40</v>
      </c>
      <c r="D285" s="60" t="str">
        <f t="shared" si="50"/>
        <v>080</v>
      </c>
      <c r="E285" s="65" t="str">
        <f t="shared" si="51"/>
        <v>13</v>
      </c>
      <c r="F285" s="64">
        <v>821</v>
      </c>
      <c r="G285" s="65">
        <f t="shared" si="52"/>
        <v>1319</v>
      </c>
      <c r="H285" s="81">
        <v>19288.832399999999</v>
      </c>
      <c r="I285" s="82">
        <v>21284.6145</v>
      </c>
    </row>
    <row r="286" spans="1:9" x14ac:dyDescent="0.25">
      <c r="A286" s="23" t="s">
        <v>738</v>
      </c>
      <c r="B286" s="23" t="str">
        <f t="shared" si="53"/>
        <v>Настенный конвектор Gekon Level U/1HE H40 L090 W13 RAL9016</v>
      </c>
      <c r="C286" s="28" t="str">
        <f t="shared" si="49"/>
        <v>40</v>
      </c>
      <c r="D286" s="24" t="str">
        <f t="shared" si="50"/>
        <v>090</v>
      </c>
      <c r="E286" s="25" t="str">
        <f t="shared" si="51"/>
        <v>13</v>
      </c>
      <c r="F286" s="28">
        <v>919</v>
      </c>
      <c r="G286" s="25">
        <f t="shared" si="52"/>
        <v>1477</v>
      </c>
      <c r="H286" s="79">
        <v>21017.222399999999</v>
      </c>
      <c r="I286" s="80">
        <v>23184.826799999999</v>
      </c>
    </row>
    <row r="287" spans="1:9" x14ac:dyDescent="0.25">
      <c r="A287" s="70" t="s">
        <v>739</v>
      </c>
      <c r="B287" s="70" t="str">
        <f t="shared" si="53"/>
        <v>Настенный конвектор Gekon Level U/1HE H40 L100 W13 RAL9016</v>
      </c>
      <c r="C287" s="64" t="str">
        <f t="shared" si="49"/>
        <v>40</v>
      </c>
      <c r="D287" s="60" t="str">
        <f t="shared" si="50"/>
        <v>100</v>
      </c>
      <c r="E287" s="65" t="str">
        <f t="shared" si="51"/>
        <v>13</v>
      </c>
      <c r="F287" s="64">
        <v>1017</v>
      </c>
      <c r="G287" s="65">
        <f t="shared" si="52"/>
        <v>1634</v>
      </c>
      <c r="H287" s="81">
        <v>22784.246999999999</v>
      </c>
      <c r="I287" s="82">
        <v>25125.7071</v>
      </c>
    </row>
    <row r="288" spans="1:9" x14ac:dyDescent="0.25">
      <c r="A288" s="23" t="s">
        <v>740</v>
      </c>
      <c r="B288" s="23" t="str">
        <f t="shared" si="53"/>
        <v>Настенный конвектор Gekon Level U/1HE H40 L110 W13 RAL9016</v>
      </c>
      <c r="C288" s="28" t="str">
        <f t="shared" si="49"/>
        <v>40</v>
      </c>
      <c r="D288" s="24" t="str">
        <f t="shared" si="50"/>
        <v>110</v>
      </c>
      <c r="E288" s="25" t="str">
        <f t="shared" si="51"/>
        <v>13</v>
      </c>
      <c r="F288" s="28">
        <v>1120</v>
      </c>
      <c r="G288" s="25">
        <f t="shared" si="52"/>
        <v>1800</v>
      </c>
      <c r="H288" s="79">
        <v>24623.457299999998</v>
      </c>
      <c r="I288" s="80">
        <v>27147.9234</v>
      </c>
    </row>
    <row r="289" spans="1:9" x14ac:dyDescent="0.25">
      <c r="A289" s="70" t="s">
        <v>741</v>
      </c>
      <c r="B289" s="70" t="str">
        <f t="shared" si="53"/>
        <v>Настенный конвектор Gekon Level U/1HE H40 L120 W13 RAL9016</v>
      </c>
      <c r="C289" s="64" t="str">
        <f t="shared" si="49"/>
        <v>40</v>
      </c>
      <c r="D289" s="60" t="str">
        <f t="shared" si="50"/>
        <v>120</v>
      </c>
      <c r="E289" s="65" t="str">
        <f t="shared" si="51"/>
        <v>13</v>
      </c>
      <c r="F289" s="64">
        <v>1223</v>
      </c>
      <c r="G289" s="65">
        <f t="shared" si="52"/>
        <v>1965</v>
      </c>
      <c r="H289" s="81">
        <v>26354.897399999998</v>
      </c>
      <c r="I289" s="82">
        <v>29051.185799999999</v>
      </c>
    </row>
    <row r="290" spans="1:9" x14ac:dyDescent="0.25">
      <c r="A290" s="23" t="s">
        <v>742</v>
      </c>
      <c r="B290" s="23" t="str">
        <f t="shared" si="53"/>
        <v>Настенный конвектор Gekon Level U/1HE H40 L130 W13 RAL9016</v>
      </c>
      <c r="C290" s="28" t="str">
        <f t="shared" si="49"/>
        <v>40</v>
      </c>
      <c r="D290" s="24" t="str">
        <f t="shared" si="50"/>
        <v>130</v>
      </c>
      <c r="E290" s="25" t="str">
        <f t="shared" si="51"/>
        <v>13</v>
      </c>
      <c r="F290" s="28">
        <v>1326</v>
      </c>
      <c r="G290" s="25">
        <f t="shared" si="52"/>
        <v>2131</v>
      </c>
      <c r="H290" s="79">
        <v>28084.304099999998</v>
      </c>
      <c r="I290" s="80">
        <v>30951.398099999999</v>
      </c>
    </row>
    <row r="291" spans="1:9" x14ac:dyDescent="0.25">
      <c r="A291" s="70" t="s">
        <v>743</v>
      </c>
      <c r="B291" s="70" t="str">
        <f t="shared" si="53"/>
        <v>Настенный конвектор Gekon Level U/1HE H40 L140 W13 RAL9016</v>
      </c>
      <c r="C291" s="64" t="str">
        <f t="shared" si="49"/>
        <v>40</v>
      </c>
      <c r="D291" s="60" t="str">
        <f t="shared" si="50"/>
        <v>140</v>
      </c>
      <c r="E291" s="65" t="str">
        <f t="shared" si="51"/>
        <v>13</v>
      </c>
      <c r="F291" s="64">
        <v>1429</v>
      </c>
      <c r="G291" s="65">
        <f t="shared" si="52"/>
        <v>2297</v>
      </c>
      <c r="H291" s="81">
        <v>29850.311999999998</v>
      </c>
      <c r="I291" s="82">
        <v>32892.278399999996</v>
      </c>
    </row>
    <row r="292" spans="1:9" x14ac:dyDescent="0.25">
      <c r="A292" s="23" t="s">
        <v>744</v>
      </c>
      <c r="B292" s="23" t="str">
        <f t="shared" si="53"/>
        <v>Настенный конвектор Gekon Level U/1HE H40 L150 W13 RAL9016</v>
      </c>
      <c r="C292" s="28" t="str">
        <f t="shared" si="49"/>
        <v>40</v>
      </c>
      <c r="D292" s="24" t="str">
        <f t="shared" si="50"/>
        <v>150</v>
      </c>
      <c r="E292" s="25" t="str">
        <f t="shared" si="51"/>
        <v>13</v>
      </c>
      <c r="F292" s="28">
        <v>1532</v>
      </c>
      <c r="G292" s="25">
        <f t="shared" si="52"/>
        <v>2462</v>
      </c>
      <c r="H292" s="79">
        <v>31578.701999999997</v>
      </c>
      <c r="I292" s="80">
        <v>34792.490699999995</v>
      </c>
    </row>
    <row r="293" spans="1:9" x14ac:dyDescent="0.25">
      <c r="A293" s="70" t="s">
        <v>745</v>
      </c>
      <c r="B293" s="70" t="str">
        <f t="shared" si="53"/>
        <v>Настенный конвектор Gekon Level U/1HE H40 L160 W13 RAL9016</v>
      </c>
      <c r="C293" s="64" t="str">
        <f t="shared" si="49"/>
        <v>40</v>
      </c>
      <c r="D293" s="60" t="str">
        <f t="shared" si="50"/>
        <v>160</v>
      </c>
      <c r="E293" s="65" t="str">
        <f t="shared" si="51"/>
        <v>13</v>
      </c>
      <c r="F293" s="64">
        <v>1635</v>
      </c>
      <c r="G293" s="65">
        <f t="shared" si="52"/>
        <v>2628</v>
      </c>
      <c r="H293" s="81">
        <v>33420.962399999997</v>
      </c>
      <c r="I293" s="82">
        <v>36816.740399999995</v>
      </c>
    </row>
    <row r="294" spans="1:9" x14ac:dyDescent="0.25">
      <c r="A294" s="23" t="s">
        <v>746</v>
      </c>
      <c r="B294" s="23" t="str">
        <f t="shared" si="53"/>
        <v>Настенный конвектор Gekon Level U/1HE H40 L170 W13 RAL9016</v>
      </c>
      <c r="C294" s="28" t="str">
        <f t="shared" si="49"/>
        <v>40</v>
      </c>
      <c r="D294" s="24" t="str">
        <f t="shared" si="50"/>
        <v>170</v>
      </c>
      <c r="E294" s="25" t="str">
        <f t="shared" si="51"/>
        <v>13</v>
      </c>
      <c r="F294" s="28">
        <v>1738</v>
      </c>
      <c r="G294" s="25">
        <f t="shared" si="52"/>
        <v>2793</v>
      </c>
      <c r="H294" s="79">
        <v>35187.987000000001</v>
      </c>
      <c r="I294" s="80">
        <v>38758.6374</v>
      </c>
    </row>
    <row r="295" spans="1:9" x14ac:dyDescent="0.25">
      <c r="A295" s="70" t="s">
        <v>747</v>
      </c>
      <c r="B295" s="70" t="str">
        <f t="shared" si="53"/>
        <v>Настенный конвектор Gekon Level U/1HE H40 L180 W13 RAL9016</v>
      </c>
      <c r="C295" s="64" t="str">
        <f t="shared" si="49"/>
        <v>40</v>
      </c>
      <c r="D295" s="60" t="str">
        <f t="shared" si="50"/>
        <v>180</v>
      </c>
      <c r="E295" s="65" t="str">
        <f t="shared" si="51"/>
        <v>13</v>
      </c>
      <c r="F295" s="64">
        <v>1841</v>
      </c>
      <c r="G295" s="65">
        <f t="shared" si="52"/>
        <v>2959</v>
      </c>
      <c r="H295" s="81">
        <v>36916.377</v>
      </c>
      <c r="I295" s="82">
        <v>40657.832999999999</v>
      </c>
    </row>
    <row r="296" spans="1:9" x14ac:dyDescent="0.25">
      <c r="A296" s="23" t="s">
        <v>748</v>
      </c>
      <c r="B296" s="23" t="str">
        <f t="shared" si="53"/>
        <v>Настенный конвектор Gekon Level U/1HE H40 L190 W13 RAL9016</v>
      </c>
      <c r="C296" s="28" t="str">
        <f t="shared" si="49"/>
        <v>40</v>
      </c>
      <c r="D296" s="24" t="str">
        <f t="shared" si="50"/>
        <v>190</v>
      </c>
      <c r="E296" s="25" t="str">
        <f t="shared" si="51"/>
        <v>13</v>
      </c>
      <c r="F296" s="28">
        <v>1944</v>
      </c>
      <c r="G296" s="25">
        <f t="shared" si="52"/>
        <v>3124</v>
      </c>
      <c r="H296" s="79">
        <v>38951.810399999995</v>
      </c>
      <c r="I296" s="80">
        <v>42909.823499999999</v>
      </c>
    </row>
    <row r="297" spans="1:9" x14ac:dyDescent="0.25">
      <c r="A297" s="70" t="s">
        <v>749</v>
      </c>
      <c r="B297" s="70" t="str">
        <f t="shared" si="53"/>
        <v>Настенный конвектор Gekon Level U/1HE H40 L200 W13 RAL9016</v>
      </c>
      <c r="C297" s="64" t="str">
        <f t="shared" si="49"/>
        <v>40</v>
      </c>
      <c r="D297" s="60" t="str">
        <f t="shared" si="50"/>
        <v>200</v>
      </c>
      <c r="E297" s="65" t="str">
        <f t="shared" si="51"/>
        <v>13</v>
      </c>
      <c r="F297" s="64">
        <v>2047</v>
      </c>
      <c r="G297" s="65">
        <f t="shared" si="52"/>
        <v>3290</v>
      </c>
      <c r="H297" s="81">
        <v>40712.734799999998</v>
      </c>
      <c r="I297" s="82">
        <v>44844.603599999995</v>
      </c>
    </row>
    <row r="298" spans="1:9" x14ac:dyDescent="0.25">
      <c r="A298" s="23" t="s">
        <v>750</v>
      </c>
      <c r="B298" s="23" t="str">
        <f t="shared" si="53"/>
        <v>Настенный конвектор Gekon Level U/1HE H40 L210 W13 RAL9016</v>
      </c>
      <c r="C298" s="28" t="str">
        <f t="shared" si="49"/>
        <v>40</v>
      </c>
      <c r="D298" s="24" t="str">
        <f t="shared" si="50"/>
        <v>210</v>
      </c>
      <c r="E298" s="25" t="str">
        <f t="shared" si="51"/>
        <v>13</v>
      </c>
      <c r="F298" s="28">
        <v>2150</v>
      </c>
      <c r="G298" s="25">
        <f t="shared" si="52"/>
        <v>3455</v>
      </c>
      <c r="H298" s="79">
        <v>42589.562999999995</v>
      </c>
      <c r="I298" s="80">
        <v>46906.4712</v>
      </c>
    </row>
    <row r="299" spans="1:9" x14ac:dyDescent="0.25">
      <c r="A299" s="70" t="s">
        <v>751</v>
      </c>
      <c r="B299" s="70" t="str">
        <f t="shared" si="53"/>
        <v>Настенный конвектор Gekon Level U/1HE H40 L220 W13 RAL9016</v>
      </c>
      <c r="C299" s="64" t="str">
        <f t="shared" si="49"/>
        <v>40</v>
      </c>
      <c r="D299" s="60" t="str">
        <f t="shared" si="50"/>
        <v>220</v>
      </c>
      <c r="E299" s="65" t="str">
        <f t="shared" si="51"/>
        <v>13</v>
      </c>
      <c r="F299" s="64">
        <v>2253</v>
      </c>
      <c r="G299" s="65">
        <f t="shared" si="52"/>
        <v>3621</v>
      </c>
      <c r="H299" s="81">
        <v>44317.952999999994</v>
      </c>
      <c r="I299" s="82">
        <v>48806.683499999999</v>
      </c>
    </row>
    <row r="300" spans="1:9" x14ac:dyDescent="0.25">
      <c r="A300" s="23" t="s">
        <v>752</v>
      </c>
      <c r="B300" s="23" t="str">
        <f t="shared" si="53"/>
        <v>Настенный конвектор Gekon Level U/1HE H40 L230 W13 RAL9016</v>
      </c>
      <c r="C300" s="28" t="str">
        <f t="shared" si="49"/>
        <v>40</v>
      </c>
      <c r="D300" s="24" t="str">
        <f t="shared" si="50"/>
        <v>230</v>
      </c>
      <c r="E300" s="25" t="str">
        <f t="shared" si="51"/>
        <v>13</v>
      </c>
      <c r="F300" s="28">
        <v>2356</v>
      </c>
      <c r="G300" s="25">
        <f t="shared" si="52"/>
        <v>3786</v>
      </c>
      <c r="H300" s="79">
        <v>46046.343000000001</v>
      </c>
      <c r="I300" s="80">
        <v>50706.895799999998</v>
      </c>
    </row>
    <row r="301" spans="1:9" ht="15.75" thickBot="1" x14ac:dyDescent="0.3">
      <c r="A301" s="71" t="s">
        <v>753</v>
      </c>
      <c r="B301" s="71" t="str">
        <f t="shared" si="53"/>
        <v>Настенный конвектор Gekon Level U/1HE H40 L240 W13 RAL9016</v>
      </c>
      <c r="C301" s="66" t="str">
        <f t="shared" si="49"/>
        <v>40</v>
      </c>
      <c r="D301" s="67" t="str">
        <f t="shared" si="50"/>
        <v>240</v>
      </c>
      <c r="E301" s="68" t="str">
        <f t="shared" si="51"/>
        <v>13</v>
      </c>
      <c r="F301" s="66">
        <v>2459</v>
      </c>
      <c r="G301" s="68">
        <f t="shared" si="52"/>
        <v>3952</v>
      </c>
      <c r="H301" s="83">
        <v>47816.417699999998</v>
      </c>
      <c r="I301" s="84">
        <v>52650.826199999996</v>
      </c>
    </row>
    <row r="302" spans="1:9" x14ac:dyDescent="0.25">
      <c r="A302" s="69" t="s">
        <v>754</v>
      </c>
      <c r="B302" s="69" t="str">
        <f t="shared" si="53"/>
        <v>Настенный конвектор Gekon Level U/1HE H40 L040 W18 RAL9016</v>
      </c>
      <c r="C302" s="61" t="str">
        <f>MID($A302,8,2)</f>
        <v>40</v>
      </c>
      <c r="D302" s="62" t="str">
        <f>MID($A302,10,3)</f>
        <v>040</v>
      </c>
      <c r="E302" s="63" t="str">
        <f>MID($A302,13,2)</f>
        <v>18</v>
      </c>
      <c r="F302" s="61">
        <v>677</v>
      </c>
      <c r="G302" s="63">
        <f>ROUND(F302*((($G$1+$G$2)/2-$G$3)/50)^1.41,0)</f>
        <v>1088</v>
      </c>
      <c r="H302" s="74">
        <v>16384.120499999997</v>
      </c>
      <c r="I302" s="76">
        <v>18031.174499999997</v>
      </c>
    </row>
    <row r="303" spans="1:9" x14ac:dyDescent="0.25">
      <c r="A303" s="23" t="s">
        <v>755</v>
      </c>
      <c r="B303" s="23" t="str">
        <f t="shared" si="53"/>
        <v>Настенный конвектор Gekon Level U/1HE H40 L050 W18 RAL9016</v>
      </c>
      <c r="C303" s="28" t="str">
        <f t="shared" ref="C303:C322" si="54">MID($A303,8,2)</f>
        <v>40</v>
      </c>
      <c r="D303" s="24" t="str">
        <f t="shared" ref="D303:D322" si="55">MID($A303,10,3)</f>
        <v>050</v>
      </c>
      <c r="E303" s="25" t="str">
        <f t="shared" ref="E303:E322" si="56">MID($A303,13,2)</f>
        <v>18</v>
      </c>
      <c r="F303" s="28">
        <v>833</v>
      </c>
      <c r="G303" s="25">
        <f t="shared" ref="G303:G322" si="57">ROUND(F303*((($G$1+$G$2)/2-$G$3)/50)^1.41,0)</f>
        <v>1339</v>
      </c>
      <c r="H303" s="79">
        <v>18968.571899999999</v>
      </c>
      <c r="I303" s="80">
        <v>20850.4836</v>
      </c>
    </row>
    <row r="304" spans="1:9" x14ac:dyDescent="0.25">
      <c r="A304" s="70" t="s">
        <v>756</v>
      </c>
      <c r="B304" s="70" t="str">
        <f t="shared" si="53"/>
        <v>Настенный конвектор Gekon Level U/1HE H40 L060 W18 RAL9016</v>
      </c>
      <c r="C304" s="64" t="str">
        <f t="shared" si="54"/>
        <v>40</v>
      </c>
      <c r="D304" s="60" t="str">
        <f t="shared" si="55"/>
        <v>060</v>
      </c>
      <c r="E304" s="65" t="str">
        <f t="shared" si="56"/>
        <v>18</v>
      </c>
      <c r="F304" s="64">
        <v>989</v>
      </c>
      <c r="G304" s="65">
        <f t="shared" si="57"/>
        <v>1589</v>
      </c>
      <c r="H304" s="81">
        <v>21671.977199999998</v>
      </c>
      <c r="I304" s="82">
        <v>23801.9637</v>
      </c>
    </row>
    <row r="305" spans="1:9" x14ac:dyDescent="0.25">
      <c r="A305" s="23" t="s">
        <v>757</v>
      </c>
      <c r="B305" s="23" t="str">
        <f t="shared" si="53"/>
        <v>Настенный конвектор Gekon Level U/1HE H40 L070 W18 RAL9016</v>
      </c>
      <c r="C305" s="28" t="str">
        <f t="shared" si="54"/>
        <v>40</v>
      </c>
      <c r="D305" s="24" t="str">
        <f t="shared" si="55"/>
        <v>070</v>
      </c>
      <c r="E305" s="25" t="str">
        <f t="shared" si="56"/>
        <v>18</v>
      </c>
      <c r="F305" s="28">
        <v>1145</v>
      </c>
      <c r="G305" s="25">
        <f t="shared" si="57"/>
        <v>1840</v>
      </c>
      <c r="H305" s="79">
        <v>24326.580899999997</v>
      </c>
      <c r="I305" s="80">
        <v>26696.508599999997</v>
      </c>
    </row>
    <row r="306" spans="1:9" x14ac:dyDescent="0.25">
      <c r="A306" s="70" t="s">
        <v>758</v>
      </c>
      <c r="B306" s="70" t="str">
        <f t="shared" si="53"/>
        <v>Настенный конвектор Gekon Level U/1HE H40 L080 W18 RAL9016</v>
      </c>
      <c r="C306" s="64" t="str">
        <f t="shared" si="54"/>
        <v>40</v>
      </c>
      <c r="D306" s="60" t="str">
        <f t="shared" si="55"/>
        <v>080</v>
      </c>
      <c r="E306" s="65" t="str">
        <f t="shared" si="56"/>
        <v>18</v>
      </c>
      <c r="F306" s="64">
        <v>1301</v>
      </c>
      <c r="G306" s="65">
        <f t="shared" si="57"/>
        <v>2091</v>
      </c>
      <c r="H306" s="81">
        <v>26914.082399999999</v>
      </c>
      <c r="I306" s="82">
        <v>29519.884499999996</v>
      </c>
    </row>
    <row r="307" spans="1:9" x14ac:dyDescent="0.25">
      <c r="A307" s="23" t="s">
        <v>759</v>
      </c>
      <c r="B307" s="23" t="str">
        <f t="shared" si="53"/>
        <v>Настенный конвектор Gekon Level U/1HE H40 L090 W18 RAL9016</v>
      </c>
      <c r="C307" s="28" t="str">
        <f t="shared" si="54"/>
        <v>40</v>
      </c>
      <c r="D307" s="24" t="str">
        <f t="shared" si="55"/>
        <v>090</v>
      </c>
      <c r="E307" s="25" t="str">
        <f t="shared" si="56"/>
        <v>18</v>
      </c>
      <c r="F307" s="28">
        <v>1457</v>
      </c>
      <c r="G307" s="25">
        <f t="shared" si="57"/>
        <v>2342</v>
      </c>
      <c r="H307" s="79">
        <v>29498.533799999997</v>
      </c>
      <c r="I307" s="80">
        <v>32339.193599999999</v>
      </c>
    </row>
    <row r="308" spans="1:9" x14ac:dyDescent="0.25">
      <c r="A308" s="70" t="s">
        <v>760</v>
      </c>
      <c r="B308" s="70" t="str">
        <f t="shared" si="53"/>
        <v>Настенный конвектор Gekon Level U/1HE H40 L100 W18 RAL9016</v>
      </c>
      <c r="C308" s="64" t="str">
        <f t="shared" si="54"/>
        <v>40</v>
      </c>
      <c r="D308" s="60" t="str">
        <f t="shared" si="55"/>
        <v>100</v>
      </c>
      <c r="E308" s="65" t="str">
        <f t="shared" si="56"/>
        <v>18</v>
      </c>
      <c r="F308" s="64">
        <v>1613</v>
      </c>
      <c r="G308" s="65">
        <f t="shared" si="57"/>
        <v>2592</v>
      </c>
      <c r="H308" s="81">
        <v>32152.120799999997</v>
      </c>
      <c r="I308" s="82">
        <v>35233.738499999999</v>
      </c>
    </row>
    <row r="309" spans="1:9" x14ac:dyDescent="0.25">
      <c r="A309" s="23" t="s">
        <v>761</v>
      </c>
      <c r="B309" s="23" t="str">
        <f t="shared" si="53"/>
        <v>Настенный конвектор Gekon Level U/1HE H40 L110 W18 RAL9016</v>
      </c>
      <c r="C309" s="28" t="str">
        <f t="shared" si="54"/>
        <v>40</v>
      </c>
      <c r="D309" s="24" t="str">
        <f t="shared" si="55"/>
        <v>110</v>
      </c>
      <c r="E309" s="25" t="str">
        <f t="shared" si="56"/>
        <v>18</v>
      </c>
      <c r="F309" s="28">
        <v>1774</v>
      </c>
      <c r="G309" s="25">
        <f t="shared" si="57"/>
        <v>2851</v>
      </c>
      <c r="H309" s="79">
        <v>34855.526099999995</v>
      </c>
      <c r="I309" s="80">
        <v>38184.2019</v>
      </c>
    </row>
    <row r="310" spans="1:9" x14ac:dyDescent="0.25">
      <c r="A310" s="70" t="s">
        <v>762</v>
      </c>
      <c r="B310" s="70" t="str">
        <f t="shared" si="53"/>
        <v>Настенный конвектор Gekon Level U/1HE H40 L120 W18 RAL9016</v>
      </c>
      <c r="C310" s="64" t="str">
        <f t="shared" si="54"/>
        <v>40</v>
      </c>
      <c r="D310" s="60" t="str">
        <f t="shared" si="55"/>
        <v>120</v>
      </c>
      <c r="E310" s="65" t="str">
        <f t="shared" si="56"/>
        <v>18</v>
      </c>
      <c r="F310" s="64">
        <v>1935</v>
      </c>
      <c r="G310" s="65">
        <f t="shared" si="57"/>
        <v>3110</v>
      </c>
      <c r="H310" s="81">
        <v>37443.027600000001</v>
      </c>
      <c r="I310" s="82">
        <v>41007.577799999999</v>
      </c>
    </row>
    <row r="311" spans="1:9" x14ac:dyDescent="0.25">
      <c r="A311" s="23" t="s">
        <v>763</v>
      </c>
      <c r="B311" s="23" t="str">
        <f t="shared" si="53"/>
        <v>Настенный конвектор Gekon Level U/1HE H40 L130 W18 RAL9016</v>
      </c>
      <c r="C311" s="28" t="str">
        <f t="shared" si="54"/>
        <v>40</v>
      </c>
      <c r="D311" s="24" t="str">
        <f t="shared" si="55"/>
        <v>130</v>
      </c>
      <c r="E311" s="25" t="str">
        <f t="shared" si="56"/>
        <v>18</v>
      </c>
      <c r="F311" s="28">
        <v>2096</v>
      </c>
      <c r="G311" s="25">
        <f t="shared" si="57"/>
        <v>3368</v>
      </c>
      <c r="H311" s="79">
        <v>40027.478999999999</v>
      </c>
      <c r="I311" s="80">
        <v>43826.886899999998</v>
      </c>
    </row>
    <row r="312" spans="1:9" x14ac:dyDescent="0.25">
      <c r="A312" s="70" t="s">
        <v>764</v>
      </c>
      <c r="B312" s="70" t="str">
        <f t="shared" si="53"/>
        <v>Настенный конвектор Gekon Level U/1HE H40 L140 W18 RAL9016</v>
      </c>
      <c r="C312" s="64" t="str">
        <f t="shared" si="54"/>
        <v>40</v>
      </c>
      <c r="D312" s="60" t="str">
        <f t="shared" si="55"/>
        <v>140</v>
      </c>
      <c r="E312" s="65" t="str">
        <f t="shared" si="56"/>
        <v>18</v>
      </c>
      <c r="F312" s="64">
        <v>2257</v>
      </c>
      <c r="G312" s="65">
        <f t="shared" si="57"/>
        <v>3627</v>
      </c>
      <c r="H312" s="81">
        <v>42682.082699999999</v>
      </c>
      <c r="I312" s="82">
        <v>46721.431799999998</v>
      </c>
    </row>
    <row r="313" spans="1:9" x14ac:dyDescent="0.25">
      <c r="A313" s="23" t="s">
        <v>765</v>
      </c>
      <c r="B313" s="23" t="str">
        <f t="shared" si="53"/>
        <v>Настенный конвектор Gekon Level U/1HE H40 L150 W18 RAL9016</v>
      </c>
      <c r="C313" s="28" t="str">
        <f t="shared" si="54"/>
        <v>40</v>
      </c>
      <c r="D313" s="24" t="str">
        <f t="shared" si="55"/>
        <v>150</v>
      </c>
      <c r="E313" s="25" t="str">
        <f t="shared" si="56"/>
        <v>18</v>
      </c>
      <c r="F313" s="28">
        <v>2418</v>
      </c>
      <c r="G313" s="25">
        <f t="shared" si="57"/>
        <v>3886</v>
      </c>
      <c r="H313" s="79">
        <v>45265.517399999997</v>
      </c>
      <c r="I313" s="80">
        <v>49540.740899999997</v>
      </c>
    </row>
    <row r="314" spans="1:9" x14ac:dyDescent="0.25">
      <c r="A314" s="70" t="s">
        <v>766</v>
      </c>
      <c r="B314" s="70" t="str">
        <f t="shared" si="53"/>
        <v>Настенный конвектор Gekon Level U/1HE H40 L160 W18 RAL9016</v>
      </c>
      <c r="C314" s="64" t="str">
        <f t="shared" si="54"/>
        <v>40</v>
      </c>
      <c r="D314" s="60" t="str">
        <f t="shared" si="55"/>
        <v>160</v>
      </c>
      <c r="E314" s="65" t="str">
        <f t="shared" si="56"/>
        <v>18</v>
      </c>
      <c r="F314" s="64">
        <v>2579</v>
      </c>
      <c r="G314" s="65">
        <f t="shared" si="57"/>
        <v>4145</v>
      </c>
      <c r="H314" s="81">
        <v>47972.989499999996</v>
      </c>
      <c r="I314" s="82">
        <v>52496.287799999998</v>
      </c>
    </row>
    <row r="315" spans="1:9" x14ac:dyDescent="0.25">
      <c r="A315" s="23" t="s">
        <v>767</v>
      </c>
      <c r="B315" s="23" t="str">
        <f t="shared" si="53"/>
        <v>Настенный конвектор Gekon Level U/1HE H40 L170 W18 RAL9016</v>
      </c>
      <c r="C315" s="28" t="str">
        <f t="shared" si="54"/>
        <v>40</v>
      </c>
      <c r="D315" s="24" t="str">
        <f t="shared" si="55"/>
        <v>170</v>
      </c>
      <c r="E315" s="25" t="str">
        <f t="shared" si="56"/>
        <v>18</v>
      </c>
      <c r="F315" s="28">
        <v>2740</v>
      </c>
      <c r="G315" s="25">
        <f t="shared" si="57"/>
        <v>4403</v>
      </c>
      <c r="H315" s="79">
        <v>50627.593199999996</v>
      </c>
      <c r="I315" s="80">
        <v>55390.832699999999</v>
      </c>
    </row>
    <row r="316" spans="1:9" x14ac:dyDescent="0.25">
      <c r="A316" s="70" t="s">
        <v>768</v>
      </c>
      <c r="B316" s="70" t="str">
        <f t="shared" si="53"/>
        <v>Настенный конвектор Gekon Level U/1HE H40 L180 W18 RAL9016</v>
      </c>
      <c r="C316" s="64" t="str">
        <f t="shared" si="54"/>
        <v>40</v>
      </c>
      <c r="D316" s="60" t="str">
        <f t="shared" si="55"/>
        <v>180</v>
      </c>
      <c r="E316" s="65" t="str">
        <f t="shared" si="56"/>
        <v>18</v>
      </c>
      <c r="F316" s="64">
        <v>2901</v>
      </c>
      <c r="G316" s="65">
        <f t="shared" si="57"/>
        <v>4662</v>
      </c>
      <c r="H316" s="81">
        <v>53211.027899999994</v>
      </c>
      <c r="I316" s="82">
        <v>58210.141799999998</v>
      </c>
    </row>
    <row r="317" spans="1:9" x14ac:dyDescent="0.25">
      <c r="A317" s="23" t="s">
        <v>769</v>
      </c>
      <c r="B317" s="23" t="str">
        <f t="shared" si="53"/>
        <v>Настенный конвектор Gekon Level U/1HE H40 L190 W18 RAL9016</v>
      </c>
      <c r="C317" s="28" t="str">
        <f t="shared" si="54"/>
        <v>40</v>
      </c>
      <c r="D317" s="24" t="str">
        <f t="shared" si="55"/>
        <v>190</v>
      </c>
      <c r="E317" s="25" t="str">
        <f t="shared" si="56"/>
        <v>18</v>
      </c>
      <c r="F317" s="28">
        <v>3062</v>
      </c>
      <c r="G317" s="25">
        <f t="shared" si="57"/>
        <v>4921</v>
      </c>
      <c r="H317" s="79">
        <v>56147.2575</v>
      </c>
      <c r="I317" s="80">
        <v>61432.064099999996</v>
      </c>
    </row>
    <row r="318" spans="1:9" x14ac:dyDescent="0.25">
      <c r="A318" s="70" t="s">
        <v>770</v>
      </c>
      <c r="B318" s="70" t="str">
        <f t="shared" si="53"/>
        <v>Настенный конвектор Gekon Level U/1HE H40 L200 W18 RAL9016</v>
      </c>
      <c r="C318" s="64" t="str">
        <f t="shared" si="54"/>
        <v>40</v>
      </c>
      <c r="D318" s="60" t="str">
        <f t="shared" si="55"/>
        <v>200</v>
      </c>
      <c r="E318" s="65" t="str">
        <f t="shared" si="56"/>
        <v>18</v>
      </c>
      <c r="F318" s="64">
        <v>3223</v>
      </c>
      <c r="G318" s="65">
        <f t="shared" si="57"/>
        <v>5180</v>
      </c>
      <c r="H318" s="81">
        <v>58777.460399999996</v>
      </c>
      <c r="I318" s="82">
        <v>64301.191499999994</v>
      </c>
    </row>
    <row r="319" spans="1:9" x14ac:dyDescent="0.25">
      <c r="A319" s="23" t="s">
        <v>771</v>
      </c>
      <c r="B319" s="23" t="str">
        <f t="shared" si="53"/>
        <v>Настенный конвектор Gekon Level U/1HE H40 L210 W18 RAL9016</v>
      </c>
      <c r="C319" s="28" t="str">
        <f t="shared" si="54"/>
        <v>40</v>
      </c>
      <c r="D319" s="24" t="str">
        <f t="shared" si="55"/>
        <v>210</v>
      </c>
      <c r="E319" s="25" t="str">
        <f t="shared" si="56"/>
        <v>18</v>
      </c>
      <c r="F319" s="28">
        <v>3384</v>
      </c>
      <c r="G319" s="25">
        <f t="shared" si="57"/>
        <v>5438</v>
      </c>
      <c r="H319" s="79">
        <v>61551.017999999996</v>
      </c>
      <c r="I319" s="80">
        <v>67327.907399999996</v>
      </c>
    </row>
    <row r="320" spans="1:9" x14ac:dyDescent="0.25">
      <c r="A320" s="70" t="s">
        <v>772</v>
      </c>
      <c r="B320" s="70" t="str">
        <f t="shared" si="53"/>
        <v>Настенный конвектор Gekon Level U/1HE H40 L220 W18 RAL9016</v>
      </c>
      <c r="C320" s="64" t="str">
        <f t="shared" si="54"/>
        <v>40</v>
      </c>
      <c r="D320" s="60" t="str">
        <f t="shared" si="55"/>
        <v>220</v>
      </c>
      <c r="E320" s="65" t="str">
        <f t="shared" si="56"/>
        <v>18</v>
      </c>
      <c r="F320" s="64">
        <v>3545</v>
      </c>
      <c r="G320" s="65">
        <f t="shared" si="57"/>
        <v>5697</v>
      </c>
      <c r="H320" s="81">
        <v>64135.469399999994</v>
      </c>
      <c r="I320" s="82">
        <v>70147.216499999995</v>
      </c>
    </row>
    <row r="321" spans="1:9" x14ac:dyDescent="0.25">
      <c r="A321" s="23" t="s">
        <v>773</v>
      </c>
      <c r="B321" s="23" t="str">
        <f t="shared" si="53"/>
        <v>Настенный конвектор Gekon Level U/1HE H40 L230 W18 RAL9016</v>
      </c>
      <c r="C321" s="28" t="str">
        <f t="shared" si="54"/>
        <v>40</v>
      </c>
      <c r="D321" s="24" t="str">
        <f t="shared" si="55"/>
        <v>230</v>
      </c>
      <c r="E321" s="25" t="str">
        <f t="shared" si="56"/>
        <v>18</v>
      </c>
      <c r="F321" s="28">
        <v>3706</v>
      </c>
      <c r="G321" s="25">
        <f t="shared" si="57"/>
        <v>5956</v>
      </c>
      <c r="H321" s="79">
        <v>66718.9041</v>
      </c>
      <c r="I321" s="80">
        <v>72966.525599999994</v>
      </c>
    </row>
    <row r="322" spans="1:9" ht="15.75" thickBot="1" x14ac:dyDescent="0.3">
      <c r="A322" s="71" t="s">
        <v>774</v>
      </c>
      <c r="B322" s="71" t="str">
        <f t="shared" si="53"/>
        <v>Настенный конвектор Gekon Level U/1HE H40 L240 W18 RAL9016</v>
      </c>
      <c r="C322" s="66" t="str">
        <f t="shared" si="54"/>
        <v>40</v>
      </c>
      <c r="D322" s="67" t="str">
        <f t="shared" si="55"/>
        <v>240</v>
      </c>
      <c r="E322" s="68" t="str">
        <f t="shared" si="56"/>
        <v>18</v>
      </c>
      <c r="F322" s="66">
        <v>3867</v>
      </c>
      <c r="G322" s="68">
        <f t="shared" si="57"/>
        <v>6215</v>
      </c>
      <c r="H322" s="83">
        <v>69377.574599999993</v>
      </c>
      <c r="I322" s="84">
        <v>75865.137300000002</v>
      </c>
    </row>
    <row r="323" spans="1:9" x14ac:dyDescent="0.25">
      <c r="A323" s="69" t="s">
        <v>775</v>
      </c>
      <c r="B323" s="69" t="str">
        <f t="shared" si="53"/>
        <v>Настенный конвектор Gekon Level U/1HE H40 L040 W23 RAL9016</v>
      </c>
      <c r="C323" s="61" t="str">
        <f>MID($A323,8,2)</f>
        <v>40</v>
      </c>
      <c r="D323" s="62" t="str">
        <f>MID($A323,10,3)</f>
        <v>040</v>
      </c>
      <c r="E323" s="63" t="str">
        <f>MID($A323,13,2)</f>
        <v>23</v>
      </c>
      <c r="F323" s="61">
        <v>911</v>
      </c>
      <c r="G323" s="63">
        <f>ROUND(F323*((($G$1+$G$2)/2-$G$3)/50)^1.41,0)</f>
        <v>1464</v>
      </c>
      <c r="H323" s="74">
        <v>20346.200399999998</v>
      </c>
      <c r="I323" s="76">
        <v>22328.7654</v>
      </c>
    </row>
    <row r="324" spans="1:9" x14ac:dyDescent="0.25">
      <c r="A324" s="23" t="s">
        <v>776</v>
      </c>
      <c r="B324" s="23" t="str">
        <f t="shared" si="53"/>
        <v>Настенный конвектор Gekon Level U/1HE H40 L050 W23 RAL9016</v>
      </c>
      <c r="C324" s="28" t="str">
        <f t="shared" ref="C324:C343" si="58">MID($A324,8,2)</f>
        <v>40</v>
      </c>
      <c r="D324" s="24" t="str">
        <f t="shared" ref="D324:D343" si="59">MID($A324,10,3)</f>
        <v>050</v>
      </c>
      <c r="E324" s="25" t="str">
        <f t="shared" ref="E324:E343" si="60">MID($A324,13,2)</f>
        <v>23</v>
      </c>
      <c r="F324" s="28">
        <v>1131</v>
      </c>
      <c r="G324" s="25">
        <f t="shared" ref="G324:G343" si="61">ROUND(F324*((($G$1+$G$2)/2-$G$3)/50)^1.41,0)</f>
        <v>1818</v>
      </c>
      <c r="H324" s="79">
        <v>23419.684499999999</v>
      </c>
      <c r="I324" s="80">
        <v>25676.7585</v>
      </c>
    </row>
    <row r="325" spans="1:9" x14ac:dyDescent="0.25">
      <c r="A325" s="70" t="s">
        <v>777</v>
      </c>
      <c r="B325" s="70" t="str">
        <f t="shared" si="53"/>
        <v>Настенный конвектор Gekon Level U/1HE H40 L060 W23 RAL9016</v>
      </c>
      <c r="C325" s="64" t="str">
        <f t="shared" si="58"/>
        <v>40</v>
      </c>
      <c r="D325" s="60" t="str">
        <f t="shared" si="59"/>
        <v>060</v>
      </c>
      <c r="E325" s="65" t="str">
        <f t="shared" si="60"/>
        <v>23</v>
      </c>
      <c r="F325" s="64">
        <v>1351</v>
      </c>
      <c r="G325" s="65">
        <f t="shared" si="61"/>
        <v>2171</v>
      </c>
      <c r="H325" s="81">
        <v>26701.592099999998</v>
      </c>
      <c r="I325" s="82">
        <v>29251.475699999999</v>
      </c>
    </row>
    <row r="326" spans="1:9" x14ac:dyDescent="0.25">
      <c r="A326" s="23" t="s">
        <v>778</v>
      </c>
      <c r="B326" s="23" t="str">
        <f t="shared" si="53"/>
        <v>Настенный конвектор Gekon Level U/1HE H40 L070 W23 RAL9016</v>
      </c>
      <c r="C326" s="28" t="str">
        <f t="shared" si="58"/>
        <v>40</v>
      </c>
      <c r="D326" s="24" t="str">
        <f t="shared" si="59"/>
        <v>070</v>
      </c>
      <c r="E326" s="25" t="str">
        <f t="shared" si="60"/>
        <v>23</v>
      </c>
      <c r="F326" s="28">
        <v>1571</v>
      </c>
      <c r="G326" s="25">
        <f t="shared" si="61"/>
        <v>2525</v>
      </c>
      <c r="H326" s="79">
        <v>29852.345399999998</v>
      </c>
      <c r="I326" s="80">
        <v>32680.804799999998</v>
      </c>
    </row>
    <row r="327" spans="1:9" x14ac:dyDescent="0.25">
      <c r="A327" s="70" t="s">
        <v>779</v>
      </c>
      <c r="B327" s="70" t="str">
        <f t="shared" si="53"/>
        <v>Настенный конвектор Gekon Level U/1HE H40 L080 W23 RAL9016</v>
      </c>
      <c r="C327" s="64" t="str">
        <f t="shared" si="58"/>
        <v>40</v>
      </c>
      <c r="D327" s="60" t="str">
        <f t="shared" si="59"/>
        <v>080</v>
      </c>
      <c r="E327" s="65" t="str">
        <f t="shared" si="60"/>
        <v>23</v>
      </c>
      <c r="F327" s="64">
        <v>1791</v>
      </c>
      <c r="G327" s="65">
        <f t="shared" si="61"/>
        <v>2878</v>
      </c>
      <c r="H327" s="81">
        <v>32929.8963</v>
      </c>
      <c r="I327" s="82">
        <v>36032.864699999998</v>
      </c>
    </row>
    <row r="328" spans="1:9" x14ac:dyDescent="0.25">
      <c r="A328" s="23" t="s">
        <v>780</v>
      </c>
      <c r="B328" s="23" t="str">
        <f t="shared" si="53"/>
        <v>Настенный конвектор Gekon Level U/1HE H40 L090 W23 RAL9016</v>
      </c>
      <c r="C328" s="28" t="str">
        <f t="shared" si="58"/>
        <v>40</v>
      </c>
      <c r="D328" s="24" t="str">
        <f t="shared" si="59"/>
        <v>090</v>
      </c>
      <c r="E328" s="25" t="str">
        <f t="shared" si="60"/>
        <v>23</v>
      </c>
      <c r="F328" s="28">
        <v>2011</v>
      </c>
      <c r="G328" s="25">
        <f t="shared" si="61"/>
        <v>3232</v>
      </c>
      <c r="H328" s="79">
        <v>36003.380399999995</v>
      </c>
      <c r="I328" s="80">
        <v>39379.841099999998</v>
      </c>
    </row>
    <row r="329" spans="1:9" x14ac:dyDescent="0.25">
      <c r="A329" s="70" t="s">
        <v>781</v>
      </c>
      <c r="B329" s="70" t="str">
        <f t="shared" si="53"/>
        <v>Настенный конвектор Gekon Level U/1HE H40 L100 W23 RAL9016</v>
      </c>
      <c r="C329" s="64" t="str">
        <f t="shared" si="58"/>
        <v>40</v>
      </c>
      <c r="D329" s="60" t="str">
        <f t="shared" si="59"/>
        <v>100</v>
      </c>
      <c r="E329" s="65" t="str">
        <f t="shared" si="60"/>
        <v>23</v>
      </c>
      <c r="F329" s="64">
        <v>2231</v>
      </c>
      <c r="G329" s="65">
        <f t="shared" si="61"/>
        <v>3585</v>
      </c>
      <c r="H329" s="81">
        <v>39154.133699999998</v>
      </c>
      <c r="I329" s="82">
        <v>42809.1702</v>
      </c>
    </row>
    <row r="330" spans="1:9" x14ac:dyDescent="0.25">
      <c r="A330" s="23" t="s">
        <v>782</v>
      </c>
      <c r="B330" s="23" t="str">
        <f t="shared" si="53"/>
        <v>Настенный конвектор Gekon Level U/1HE H40 L110 W23 RAL9016</v>
      </c>
      <c r="C330" s="28" t="str">
        <f t="shared" si="58"/>
        <v>40</v>
      </c>
      <c r="D330" s="24" t="str">
        <f t="shared" si="59"/>
        <v>110</v>
      </c>
      <c r="E330" s="25" t="str">
        <f t="shared" si="60"/>
        <v>23</v>
      </c>
      <c r="F330" s="28">
        <v>2452</v>
      </c>
      <c r="G330" s="25">
        <f t="shared" si="61"/>
        <v>3941</v>
      </c>
      <c r="H330" s="79">
        <v>42436.041299999997</v>
      </c>
      <c r="I330" s="80">
        <v>46383.8874</v>
      </c>
    </row>
    <row r="331" spans="1:9" x14ac:dyDescent="0.25">
      <c r="A331" s="70" t="s">
        <v>783</v>
      </c>
      <c r="B331" s="70" t="str">
        <f t="shared" si="53"/>
        <v>Настенный конвектор Gekon Level U/1HE H40 L120 W23 RAL9016</v>
      </c>
      <c r="C331" s="64" t="str">
        <f t="shared" si="58"/>
        <v>40</v>
      </c>
      <c r="D331" s="60" t="str">
        <f t="shared" si="59"/>
        <v>120</v>
      </c>
      <c r="E331" s="65" t="str">
        <f t="shared" si="60"/>
        <v>23</v>
      </c>
      <c r="F331" s="64">
        <v>2673</v>
      </c>
      <c r="G331" s="65">
        <f t="shared" si="61"/>
        <v>4296</v>
      </c>
      <c r="H331" s="81">
        <v>45513.592199999999</v>
      </c>
      <c r="I331" s="82">
        <v>49735.9473</v>
      </c>
    </row>
    <row r="332" spans="1:9" x14ac:dyDescent="0.25">
      <c r="A332" s="23" t="s">
        <v>784</v>
      </c>
      <c r="B332" s="23" t="str">
        <f t="shared" si="53"/>
        <v>Настенный конвектор Gekon Level U/1HE H40 L130 W23 RAL9016</v>
      </c>
      <c r="C332" s="28" t="str">
        <f t="shared" si="58"/>
        <v>40</v>
      </c>
      <c r="D332" s="24" t="str">
        <f t="shared" si="59"/>
        <v>130</v>
      </c>
      <c r="E332" s="25" t="str">
        <f t="shared" si="60"/>
        <v>23</v>
      </c>
      <c r="F332" s="28">
        <v>2894</v>
      </c>
      <c r="G332" s="25">
        <f t="shared" si="61"/>
        <v>4651</v>
      </c>
      <c r="H332" s="79">
        <v>48587.076300000001</v>
      </c>
      <c r="I332" s="80">
        <v>53082.923699999999</v>
      </c>
    </row>
    <row r="333" spans="1:9" x14ac:dyDescent="0.25">
      <c r="A333" s="70" t="s">
        <v>785</v>
      </c>
      <c r="B333" s="70" t="str">
        <f t="shared" si="53"/>
        <v>Настенный конвектор Gekon Level U/1HE H40 L140 W23 RAL9016</v>
      </c>
      <c r="C333" s="64" t="str">
        <f t="shared" si="58"/>
        <v>40</v>
      </c>
      <c r="D333" s="60" t="str">
        <f t="shared" si="59"/>
        <v>140</v>
      </c>
      <c r="E333" s="65" t="str">
        <f t="shared" si="60"/>
        <v>23</v>
      </c>
      <c r="F333" s="64">
        <v>3115</v>
      </c>
      <c r="G333" s="65">
        <f t="shared" si="61"/>
        <v>5006</v>
      </c>
      <c r="H333" s="81">
        <v>51737.829599999997</v>
      </c>
      <c r="I333" s="82">
        <v>56512.252799999995</v>
      </c>
    </row>
    <row r="334" spans="1:9" x14ac:dyDescent="0.25">
      <c r="A334" s="23" t="s">
        <v>786</v>
      </c>
      <c r="B334" s="23" t="str">
        <f t="shared" si="53"/>
        <v>Настенный конвектор Gekon Level U/1HE H40 L150 W23 RAL9016</v>
      </c>
      <c r="C334" s="28" t="str">
        <f t="shared" si="58"/>
        <v>40</v>
      </c>
      <c r="D334" s="24" t="str">
        <f t="shared" si="59"/>
        <v>150</v>
      </c>
      <c r="E334" s="25" t="str">
        <f t="shared" si="60"/>
        <v>23</v>
      </c>
      <c r="F334" s="28">
        <v>3336</v>
      </c>
      <c r="G334" s="25">
        <f t="shared" si="61"/>
        <v>5361</v>
      </c>
      <c r="H334" s="79">
        <v>54812.330399999999</v>
      </c>
      <c r="I334" s="80">
        <v>59859.229199999994</v>
      </c>
    </row>
    <row r="335" spans="1:9" x14ac:dyDescent="0.25">
      <c r="A335" s="70" t="s">
        <v>787</v>
      </c>
      <c r="B335" s="70" t="str">
        <f t="shared" si="53"/>
        <v>Настенный конвектор Gekon Level U/1HE H40 L160 W23 RAL9016</v>
      </c>
      <c r="C335" s="64" t="str">
        <f t="shared" si="58"/>
        <v>40</v>
      </c>
      <c r="D335" s="60" t="str">
        <f t="shared" si="59"/>
        <v>160</v>
      </c>
      <c r="E335" s="65" t="str">
        <f t="shared" si="60"/>
        <v>23</v>
      </c>
      <c r="F335" s="64">
        <v>3557</v>
      </c>
      <c r="G335" s="65">
        <f t="shared" si="61"/>
        <v>5716</v>
      </c>
      <c r="H335" s="81">
        <v>58097.288099999998</v>
      </c>
      <c r="I335" s="82">
        <v>63439.029899999994</v>
      </c>
    </row>
    <row r="336" spans="1:9" x14ac:dyDescent="0.25">
      <c r="A336" s="23" t="s">
        <v>788</v>
      </c>
      <c r="B336" s="23" t="str">
        <f t="shared" si="53"/>
        <v>Настенный конвектор Gekon Level U/1HE H40 L170 W23 RAL9016</v>
      </c>
      <c r="C336" s="28" t="str">
        <f t="shared" si="58"/>
        <v>40</v>
      </c>
      <c r="D336" s="24" t="str">
        <f t="shared" si="59"/>
        <v>170</v>
      </c>
      <c r="E336" s="25" t="str">
        <f t="shared" si="60"/>
        <v>23</v>
      </c>
      <c r="F336" s="28">
        <v>3778</v>
      </c>
      <c r="G336" s="25">
        <f t="shared" si="61"/>
        <v>6072</v>
      </c>
      <c r="H336" s="79">
        <v>61248.041399999995</v>
      </c>
      <c r="I336" s="80">
        <v>66868.358999999997</v>
      </c>
    </row>
    <row r="337" spans="1:9" x14ac:dyDescent="0.25">
      <c r="A337" s="70" t="s">
        <v>789</v>
      </c>
      <c r="B337" s="70" t="str">
        <f t="shared" si="53"/>
        <v>Настенный конвектор Gekon Level U/1HE H40 L180 W23 RAL9016</v>
      </c>
      <c r="C337" s="64" t="str">
        <f t="shared" si="58"/>
        <v>40</v>
      </c>
      <c r="D337" s="60" t="str">
        <f t="shared" si="59"/>
        <v>180</v>
      </c>
      <c r="E337" s="65" t="str">
        <f t="shared" si="60"/>
        <v>23</v>
      </c>
      <c r="F337" s="64">
        <v>3999</v>
      </c>
      <c r="G337" s="65">
        <f t="shared" si="61"/>
        <v>6427</v>
      </c>
      <c r="H337" s="81">
        <v>64321.525499999996</v>
      </c>
      <c r="I337" s="82">
        <v>70215.335399999996</v>
      </c>
    </row>
    <row r="338" spans="1:9" x14ac:dyDescent="0.25">
      <c r="A338" s="23" t="s">
        <v>790</v>
      </c>
      <c r="B338" s="23" t="str">
        <f t="shared" si="53"/>
        <v>Настенный конвектор Gekon Level U/1HE H40 L190 W23 RAL9016</v>
      </c>
      <c r="C338" s="28" t="str">
        <f t="shared" si="58"/>
        <v>40</v>
      </c>
      <c r="D338" s="24" t="str">
        <f t="shared" si="59"/>
        <v>190</v>
      </c>
      <c r="E338" s="25" t="str">
        <f t="shared" si="60"/>
        <v>23</v>
      </c>
      <c r="F338" s="28">
        <v>4220</v>
      </c>
      <c r="G338" s="25">
        <f t="shared" si="61"/>
        <v>6782</v>
      </c>
      <c r="H338" s="79">
        <v>67792.539299999989</v>
      </c>
      <c r="I338" s="80">
        <v>74016.776700000002</v>
      </c>
    </row>
    <row r="339" spans="1:9" x14ac:dyDescent="0.25">
      <c r="A339" s="70" t="s">
        <v>791</v>
      </c>
      <c r="B339" s="70" t="str">
        <f t="shared" si="53"/>
        <v>Настенный конвектор Gekon Level U/1HE H40 L200 W23 RAL9016</v>
      </c>
      <c r="C339" s="64" t="str">
        <f t="shared" si="58"/>
        <v>40</v>
      </c>
      <c r="D339" s="60" t="str">
        <f t="shared" si="59"/>
        <v>200</v>
      </c>
      <c r="E339" s="65" t="str">
        <f t="shared" si="60"/>
        <v>23</v>
      </c>
      <c r="F339" s="64">
        <v>4441</v>
      </c>
      <c r="G339" s="65">
        <f t="shared" si="61"/>
        <v>7137</v>
      </c>
      <c r="H339" s="81">
        <v>70927.025399999999</v>
      </c>
      <c r="I339" s="82">
        <v>77428.821899999995</v>
      </c>
    </row>
    <row r="340" spans="1:9" x14ac:dyDescent="0.25">
      <c r="A340" s="23" t="s">
        <v>792</v>
      </c>
      <c r="B340" s="23" t="str">
        <f t="shared" si="53"/>
        <v>Настенный конвектор Gekon Level U/1HE H40 L210 W23 RAL9016</v>
      </c>
      <c r="C340" s="28" t="str">
        <f t="shared" si="58"/>
        <v>40</v>
      </c>
      <c r="D340" s="24" t="str">
        <f t="shared" si="59"/>
        <v>210</v>
      </c>
      <c r="E340" s="25" t="str">
        <f t="shared" si="60"/>
        <v>23</v>
      </c>
      <c r="F340" s="28">
        <v>4662</v>
      </c>
      <c r="G340" s="25">
        <f t="shared" si="61"/>
        <v>7492</v>
      </c>
      <c r="H340" s="79">
        <v>74285.185499999992</v>
      </c>
      <c r="I340" s="80">
        <v>81085.891799999998</v>
      </c>
    </row>
    <row r="341" spans="1:9" x14ac:dyDescent="0.25">
      <c r="A341" s="70" t="s">
        <v>793</v>
      </c>
      <c r="B341" s="70" t="str">
        <f t="shared" si="53"/>
        <v>Настенный конвектор Gekon Level U/1HE H40 L220 W23 RAL9016</v>
      </c>
      <c r="C341" s="64" t="str">
        <f t="shared" si="58"/>
        <v>40</v>
      </c>
      <c r="D341" s="60" t="str">
        <f t="shared" si="59"/>
        <v>220</v>
      </c>
      <c r="E341" s="65" t="str">
        <f t="shared" si="60"/>
        <v>23</v>
      </c>
      <c r="F341" s="64">
        <v>4883</v>
      </c>
      <c r="G341" s="65">
        <f t="shared" si="61"/>
        <v>7847</v>
      </c>
      <c r="H341" s="81">
        <v>77358.669599999994</v>
      </c>
      <c r="I341" s="82">
        <v>84432.868199999997</v>
      </c>
    </row>
    <row r="342" spans="1:9" x14ac:dyDescent="0.25">
      <c r="A342" s="23" t="s">
        <v>794</v>
      </c>
      <c r="B342" s="23" t="str">
        <f t="shared" si="53"/>
        <v>Настенный конвектор Gekon Level U/1HE H40 L230 W23 RAL9016</v>
      </c>
      <c r="C342" s="28" t="str">
        <f t="shared" si="58"/>
        <v>40</v>
      </c>
      <c r="D342" s="24" t="str">
        <f t="shared" si="59"/>
        <v>230</v>
      </c>
      <c r="E342" s="25" t="str">
        <f t="shared" si="60"/>
        <v>23</v>
      </c>
      <c r="F342" s="28">
        <v>5104</v>
      </c>
      <c r="G342" s="25">
        <f t="shared" si="61"/>
        <v>8203</v>
      </c>
      <c r="H342" s="79">
        <v>80433.170399999988</v>
      </c>
      <c r="I342" s="80">
        <v>87780.86129999999</v>
      </c>
    </row>
    <row r="343" spans="1:9" ht="15.75" thickBot="1" x14ac:dyDescent="0.3">
      <c r="A343" s="71" t="s">
        <v>795</v>
      </c>
      <c r="B343" s="71" t="str">
        <f t="shared" si="53"/>
        <v>Настенный конвектор Gekon Level U/1HE H40 L240 W23 RAL9016</v>
      </c>
      <c r="C343" s="66" t="str">
        <f t="shared" si="58"/>
        <v>40</v>
      </c>
      <c r="D343" s="67" t="str">
        <f t="shared" si="59"/>
        <v>240</v>
      </c>
      <c r="E343" s="68" t="str">
        <f t="shared" si="60"/>
        <v>23</v>
      </c>
      <c r="F343" s="66">
        <v>5325</v>
      </c>
      <c r="G343" s="68">
        <f t="shared" si="61"/>
        <v>8558</v>
      </c>
      <c r="H343" s="83">
        <v>83586.973799999992</v>
      </c>
      <c r="I343" s="84">
        <v>91214.257199999993</v>
      </c>
    </row>
    <row r="344" spans="1:9" x14ac:dyDescent="0.25">
      <c r="A344" s="69" t="s">
        <v>796</v>
      </c>
      <c r="B344" s="69" t="str">
        <f t="shared" si="53"/>
        <v>Настенный конвектор Gekon Level U/1HE H50 L040 W08 RAL9016</v>
      </c>
      <c r="C344" s="61" t="str">
        <f>MID($A344,8,2)</f>
        <v>50</v>
      </c>
      <c r="D344" s="62" t="str">
        <f>MID($A344,10,3)</f>
        <v>040</v>
      </c>
      <c r="E344" s="63" t="str">
        <f>MID($A344,13,2)</f>
        <v>08</v>
      </c>
      <c r="F344" s="61">
        <v>261</v>
      </c>
      <c r="G344" s="63">
        <f>ROUND(F344*((($G$1+$G$2)/2-$G$3)/50)^1.41,0)</f>
        <v>419</v>
      </c>
      <c r="H344" s="74">
        <v>7704.5525999999991</v>
      </c>
      <c r="I344" s="76">
        <v>8701.9352999999992</v>
      </c>
    </row>
    <row r="345" spans="1:9" x14ac:dyDescent="0.25">
      <c r="A345" s="23" t="s">
        <v>797</v>
      </c>
      <c r="B345" s="23" t="str">
        <f t="shared" si="53"/>
        <v>Настенный конвектор Gekon Level U/1HE H50 L050 W08 RAL9016</v>
      </c>
      <c r="C345" s="28" t="str">
        <f t="shared" ref="C345:C364" si="62">MID($A345,8,2)</f>
        <v>50</v>
      </c>
      <c r="D345" s="24" t="str">
        <f t="shared" ref="D345:D364" si="63">MID($A345,10,3)</f>
        <v>050</v>
      </c>
      <c r="E345" s="25" t="str">
        <f t="shared" ref="E345:E364" si="64">MID($A345,13,2)</f>
        <v>08</v>
      </c>
      <c r="F345" s="28">
        <v>324</v>
      </c>
      <c r="G345" s="25">
        <f t="shared" ref="G345:G364" si="65">ROUND(F345*((($G$1+$G$2)/2-$G$3)/50)^1.41,0)</f>
        <v>521</v>
      </c>
      <c r="H345" s="79">
        <v>8824.9560000000001</v>
      </c>
      <c r="I345" s="80">
        <v>9954.5096999999987</v>
      </c>
    </row>
    <row r="346" spans="1:9" x14ac:dyDescent="0.25">
      <c r="A346" s="70" t="s">
        <v>798</v>
      </c>
      <c r="B346" s="70" t="str">
        <f t="shared" si="53"/>
        <v>Настенный конвектор Gekon Level U/1HE H50 L060 W08 RAL9016</v>
      </c>
      <c r="C346" s="64" t="str">
        <f t="shared" si="62"/>
        <v>50</v>
      </c>
      <c r="D346" s="60" t="str">
        <f t="shared" si="63"/>
        <v>060</v>
      </c>
      <c r="E346" s="65" t="str">
        <f t="shared" si="64"/>
        <v>08</v>
      </c>
      <c r="F346" s="64">
        <v>387</v>
      </c>
      <c r="G346" s="65">
        <f t="shared" si="65"/>
        <v>622</v>
      </c>
      <c r="H346" s="81">
        <v>10046.012699999999</v>
      </c>
      <c r="I346" s="82">
        <v>11318.9211</v>
      </c>
    </row>
    <row r="347" spans="1:9" x14ac:dyDescent="0.25">
      <c r="A347" s="23" t="s">
        <v>799</v>
      </c>
      <c r="B347" s="23" t="str">
        <f t="shared" si="53"/>
        <v>Настенный конвектор Gekon Level U/1HE H50 L070 W08 RAL9016</v>
      </c>
      <c r="C347" s="28" t="str">
        <f t="shared" si="62"/>
        <v>50</v>
      </c>
      <c r="D347" s="24" t="str">
        <f t="shared" si="63"/>
        <v>070</v>
      </c>
      <c r="E347" s="25" t="str">
        <f t="shared" si="64"/>
        <v>08</v>
      </c>
      <c r="F347" s="28">
        <v>450</v>
      </c>
      <c r="G347" s="25">
        <f t="shared" si="65"/>
        <v>723</v>
      </c>
      <c r="H347" s="79">
        <v>11184.716699999999</v>
      </c>
      <c r="I347" s="80">
        <v>12592.8462</v>
      </c>
    </row>
    <row r="348" spans="1:9" x14ac:dyDescent="0.25">
      <c r="A348" s="70" t="s">
        <v>800</v>
      </c>
      <c r="B348" s="70" t="str">
        <f t="shared" si="53"/>
        <v>Настенный конвектор Gekon Level U/1HE H50 L080 W08 RAL9016</v>
      </c>
      <c r="C348" s="64" t="str">
        <f t="shared" si="62"/>
        <v>50</v>
      </c>
      <c r="D348" s="60" t="str">
        <f t="shared" si="63"/>
        <v>080</v>
      </c>
      <c r="E348" s="65" t="str">
        <f t="shared" si="64"/>
        <v>08</v>
      </c>
      <c r="F348" s="64">
        <v>513</v>
      </c>
      <c r="G348" s="65">
        <f t="shared" si="65"/>
        <v>824</v>
      </c>
      <c r="H348" s="81">
        <v>12308.170199999999</v>
      </c>
      <c r="I348" s="82">
        <v>13850.504099999998</v>
      </c>
    </row>
    <row r="349" spans="1:9" x14ac:dyDescent="0.25">
      <c r="A349" s="23" t="s">
        <v>801</v>
      </c>
      <c r="B349" s="23" t="str">
        <f t="shared" ref="B349:B412" si="66">"Настенный конвектор Gekon Level "&amp;MID(A349,3,1)&amp;"/"&amp;MID(A349,16,3)&amp;" H"&amp;MID(A349,8,2)&amp;" L"&amp;MID(A349,10,3)&amp;" W"&amp;MID(A349,13,2)&amp;" "&amp;RIGHT(A349,7)</f>
        <v>Настенный конвектор Gekon Level U/1HE H50 L090 W08 RAL9016</v>
      </c>
      <c r="C349" s="28" t="str">
        <f t="shared" si="62"/>
        <v>50</v>
      </c>
      <c r="D349" s="24" t="str">
        <f t="shared" si="63"/>
        <v>090</v>
      </c>
      <c r="E349" s="25" t="str">
        <f t="shared" si="64"/>
        <v>08</v>
      </c>
      <c r="F349" s="28">
        <v>576</v>
      </c>
      <c r="G349" s="25">
        <f t="shared" si="65"/>
        <v>926</v>
      </c>
      <c r="H349" s="79">
        <v>13428.5736</v>
      </c>
      <c r="I349" s="80">
        <v>15103.0785</v>
      </c>
    </row>
    <row r="350" spans="1:9" x14ac:dyDescent="0.25">
      <c r="A350" s="70" t="s">
        <v>802</v>
      </c>
      <c r="B350" s="70" t="str">
        <f t="shared" si="66"/>
        <v>Настенный конвектор Gekon Level U/1HE H50 L100 W08 RAL9016</v>
      </c>
      <c r="C350" s="64" t="str">
        <f t="shared" si="62"/>
        <v>50</v>
      </c>
      <c r="D350" s="60" t="str">
        <f t="shared" si="63"/>
        <v>100</v>
      </c>
      <c r="E350" s="65" t="str">
        <f t="shared" si="64"/>
        <v>08</v>
      </c>
      <c r="F350" s="64">
        <v>639</v>
      </c>
      <c r="G350" s="65">
        <f t="shared" si="65"/>
        <v>1027</v>
      </c>
      <c r="H350" s="81">
        <v>14567.277599999999</v>
      </c>
      <c r="I350" s="82">
        <v>16377.003599999998</v>
      </c>
    </row>
    <row r="351" spans="1:9" x14ac:dyDescent="0.25">
      <c r="A351" s="23" t="s">
        <v>803</v>
      </c>
      <c r="B351" s="23" t="str">
        <f t="shared" si="66"/>
        <v>Настенный конвектор Gekon Level U/1HE H50 L110 W08 RAL9016</v>
      </c>
      <c r="C351" s="28" t="str">
        <f t="shared" si="62"/>
        <v>50</v>
      </c>
      <c r="D351" s="24" t="str">
        <f t="shared" si="63"/>
        <v>110</v>
      </c>
      <c r="E351" s="25" t="str">
        <f t="shared" si="64"/>
        <v>08</v>
      </c>
      <c r="F351" s="28">
        <v>707</v>
      </c>
      <c r="G351" s="25">
        <f t="shared" si="65"/>
        <v>1136</v>
      </c>
      <c r="H351" s="79">
        <v>15788.334299999999</v>
      </c>
      <c r="I351" s="80">
        <v>17741.414999999997</v>
      </c>
    </row>
    <row r="352" spans="1:9" x14ac:dyDescent="0.25">
      <c r="A352" s="70" t="s">
        <v>804</v>
      </c>
      <c r="B352" s="70" t="str">
        <f t="shared" si="66"/>
        <v>Настенный конвектор Gekon Level U/1HE H50 L120 W08 RAL9016</v>
      </c>
      <c r="C352" s="64" t="str">
        <f t="shared" si="62"/>
        <v>50</v>
      </c>
      <c r="D352" s="60" t="str">
        <f t="shared" si="63"/>
        <v>120</v>
      </c>
      <c r="E352" s="65" t="str">
        <f t="shared" si="64"/>
        <v>08</v>
      </c>
      <c r="F352" s="64">
        <v>775</v>
      </c>
      <c r="G352" s="65">
        <f t="shared" si="65"/>
        <v>1245</v>
      </c>
      <c r="H352" s="81">
        <v>16911.787799999998</v>
      </c>
      <c r="I352" s="82">
        <v>18998.056199999999</v>
      </c>
    </row>
    <row r="353" spans="1:9" x14ac:dyDescent="0.25">
      <c r="A353" s="23" t="s">
        <v>805</v>
      </c>
      <c r="B353" s="23" t="str">
        <f t="shared" si="66"/>
        <v>Настенный конвектор Gekon Level U/1HE H50 L130 W08 RAL9016</v>
      </c>
      <c r="C353" s="28" t="str">
        <f t="shared" si="62"/>
        <v>50</v>
      </c>
      <c r="D353" s="24" t="str">
        <f t="shared" si="63"/>
        <v>130</v>
      </c>
      <c r="E353" s="25" t="str">
        <f t="shared" si="64"/>
        <v>08</v>
      </c>
      <c r="F353" s="28">
        <v>843</v>
      </c>
      <c r="G353" s="25">
        <f t="shared" si="65"/>
        <v>1355</v>
      </c>
      <c r="H353" s="79">
        <v>18032.191199999997</v>
      </c>
      <c r="I353" s="80">
        <v>20251.647300000001</v>
      </c>
    </row>
    <row r="354" spans="1:9" x14ac:dyDescent="0.25">
      <c r="A354" s="70" t="s">
        <v>806</v>
      </c>
      <c r="B354" s="70" t="str">
        <f t="shared" si="66"/>
        <v>Настенный конвектор Gekon Level U/1HE H50 L140 W08 RAL9016</v>
      </c>
      <c r="C354" s="64" t="str">
        <f t="shared" si="62"/>
        <v>50</v>
      </c>
      <c r="D354" s="60" t="str">
        <f t="shared" si="63"/>
        <v>140</v>
      </c>
      <c r="E354" s="65" t="str">
        <f t="shared" si="64"/>
        <v>08</v>
      </c>
      <c r="F354" s="64">
        <v>911</v>
      </c>
      <c r="G354" s="65">
        <f t="shared" si="65"/>
        <v>1464</v>
      </c>
      <c r="H354" s="81">
        <v>19170.895199999999</v>
      </c>
      <c r="I354" s="82">
        <v>21525.572399999997</v>
      </c>
    </row>
    <row r="355" spans="1:9" x14ac:dyDescent="0.25">
      <c r="A355" s="23" t="s">
        <v>807</v>
      </c>
      <c r="B355" s="23" t="str">
        <f t="shared" si="66"/>
        <v>Настенный конвектор Gekon Level U/1HE H50 L150 W08 RAL9016</v>
      </c>
      <c r="C355" s="28" t="str">
        <f t="shared" si="62"/>
        <v>50</v>
      </c>
      <c r="D355" s="24" t="str">
        <f t="shared" si="63"/>
        <v>150</v>
      </c>
      <c r="E355" s="25" t="str">
        <f t="shared" si="64"/>
        <v>08</v>
      </c>
      <c r="F355" s="28">
        <v>979</v>
      </c>
      <c r="G355" s="25">
        <f t="shared" si="65"/>
        <v>1573</v>
      </c>
      <c r="H355" s="79">
        <v>20290.281899999998</v>
      </c>
      <c r="I355" s="80">
        <v>22779.163499999999</v>
      </c>
    </row>
    <row r="356" spans="1:9" x14ac:dyDescent="0.25">
      <c r="A356" s="70" t="s">
        <v>808</v>
      </c>
      <c r="B356" s="70" t="str">
        <f t="shared" si="66"/>
        <v>Настенный конвектор Gekon Level U/1HE H50 L160 W08 RAL9016</v>
      </c>
      <c r="C356" s="64" t="str">
        <f t="shared" si="62"/>
        <v>50</v>
      </c>
      <c r="D356" s="60" t="str">
        <f t="shared" si="63"/>
        <v>160</v>
      </c>
      <c r="E356" s="65" t="str">
        <f t="shared" si="64"/>
        <v>08</v>
      </c>
      <c r="F356" s="64">
        <v>1047</v>
      </c>
      <c r="G356" s="65">
        <f t="shared" si="65"/>
        <v>1683</v>
      </c>
      <c r="H356" s="81">
        <v>21515.4054</v>
      </c>
      <c r="I356" s="82">
        <v>24146.625</v>
      </c>
    </row>
    <row r="357" spans="1:9" x14ac:dyDescent="0.25">
      <c r="A357" s="23" t="s">
        <v>809</v>
      </c>
      <c r="B357" s="23" t="str">
        <f t="shared" si="66"/>
        <v>Настенный конвектор Gekon Level U/1HE H50 L170 W08 RAL9016</v>
      </c>
      <c r="C357" s="28" t="str">
        <f t="shared" si="62"/>
        <v>50</v>
      </c>
      <c r="D357" s="24" t="str">
        <f t="shared" si="63"/>
        <v>170</v>
      </c>
      <c r="E357" s="25" t="str">
        <f t="shared" si="64"/>
        <v>08</v>
      </c>
      <c r="F357" s="28">
        <v>1115</v>
      </c>
      <c r="G357" s="25">
        <f t="shared" si="65"/>
        <v>1792</v>
      </c>
      <c r="H357" s="79">
        <v>22654.109399999998</v>
      </c>
      <c r="I357" s="80">
        <v>25420.550099999997</v>
      </c>
    </row>
    <row r="358" spans="1:9" x14ac:dyDescent="0.25">
      <c r="A358" s="70" t="s">
        <v>810</v>
      </c>
      <c r="B358" s="70" t="str">
        <f t="shared" si="66"/>
        <v>Настенный конвектор Gekon Level U/1HE H50 L180 W08 RAL9016</v>
      </c>
      <c r="C358" s="64" t="str">
        <f t="shared" si="62"/>
        <v>50</v>
      </c>
      <c r="D358" s="60" t="str">
        <f t="shared" si="63"/>
        <v>180</v>
      </c>
      <c r="E358" s="65" t="str">
        <f t="shared" si="64"/>
        <v>08</v>
      </c>
      <c r="F358" s="64">
        <v>1183</v>
      </c>
      <c r="G358" s="65">
        <f t="shared" si="65"/>
        <v>1901</v>
      </c>
      <c r="H358" s="81">
        <v>23774.512799999997</v>
      </c>
      <c r="I358" s="82">
        <v>26674.141199999998</v>
      </c>
    </row>
    <row r="359" spans="1:9" x14ac:dyDescent="0.25">
      <c r="A359" s="23" t="s">
        <v>811</v>
      </c>
      <c r="B359" s="23" t="str">
        <f t="shared" si="66"/>
        <v>Настенный конвектор Gekon Level U/1HE H50 L190 W08 RAL9016</v>
      </c>
      <c r="C359" s="28" t="str">
        <f t="shared" si="62"/>
        <v>50</v>
      </c>
      <c r="D359" s="24" t="str">
        <f t="shared" si="63"/>
        <v>190</v>
      </c>
      <c r="E359" s="25" t="str">
        <f t="shared" si="64"/>
        <v>08</v>
      </c>
      <c r="F359" s="28">
        <v>1251</v>
      </c>
      <c r="G359" s="25">
        <f t="shared" si="65"/>
        <v>2010</v>
      </c>
      <c r="H359" s="79">
        <v>25215.1767</v>
      </c>
      <c r="I359" s="80">
        <v>28295.777699999999</v>
      </c>
    </row>
    <row r="360" spans="1:9" x14ac:dyDescent="0.25">
      <c r="A360" s="70" t="s">
        <v>812</v>
      </c>
      <c r="B360" s="70" t="str">
        <f t="shared" si="66"/>
        <v>Настенный конвектор Gekon Level U/1HE H50 L200 W08 RAL9016</v>
      </c>
      <c r="C360" s="64" t="str">
        <f t="shared" si="62"/>
        <v>50</v>
      </c>
      <c r="D360" s="60" t="str">
        <f t="shared" si="63"/>
        <v>200</v>
      </c>
      <c r="E360" s="65" t="str">
        <f t="shared" si="64"/>
        <v>08</v>
      </c>
      <c r="F360" s="64">
        <v>1319</v>
      </c>
      <c r="G360" s="65">
        <f t="shared" si="65"/>
        <v>2120</v>
      </c>
      <c r="H360" s="81">
        <v>26352.863999999998</v>
      </c>
      <c r="I360" s="82">
        <v>29568.686099999999</v>
      </c>
    </row>
    <row r="361" spans="1:9" x14ac:dyDescent="0.25">
      <c r="A361" s="23" t="s">
        <v>813</v>
      </c>
      <c r="B361" s="23" t="str">
        <f t="shared" si="66"/>
        <v>Настенный конвектор Gekon Level U/1HE H50 L210 W08 RAL9016</v>
      </c>
      <c r="C361" s="28" t="str">
        <f t="shared" si="62"/>
        <v>50</v>
      </c>
      <c r="D361" s="24" t="str">
        <f t="shared" si="63"/>
        <v>210</v>
      </c>
      <c r="E361" s="25" t="str">
        <f t="shared" si="64"/>
        <v>08</v>
      </c>
      <c r="F361" s="28">
        <v>1387</v>
      </c>
      <c r="G361" s="25">
        <f t="shared" si="65"/>
        <v>2229</v>
      </c>
      <c r="H361" s="79">
        <v>27593.237999999998</v>
      </c>
      <c r="I361" s="80">
        <v>30953.431499999999</v>
      </c>
    </row>
    <row r="362" spans="1:9" x14ac:dyDescent="0.25">
      <c r="A362" s="70" t="s">
        <v>814</v>
      </c>
      <c r="B362" s="70" t="str">
        <f t="shared" si="66"/>
        <v>Настенный конвектор Gekon Level U/1HE H50 L220 W08 RAL9016</v>
      </c>
      <c r="C362" s="64" t="str">
        <f t="shared" si="62"/>
        <v>50</v>
      </c>
      <c r="D362" s="60" t="str">
        <f t="shared" si="63"/>
        <v>220</v>
      </c>
      <c r="E362" s="65" t="str">
        <f t="shared" si="64"/>
        <v>08</v>
      </c>
      <c r="F362" s="64">
        <v>1455</v>
      </c>
      <c r="G362" s="65">
        <f t="shared" si="65"/>
        <v>2338</v>
      </c>
      <c r="H362" s="81">
        <v>28712.624699999997</v>
      </c>
      <c r="I362" s="82">
        <v>32206.005899999996</v>
      </c>
    </row>
    <row r="363" spans="1:9" x14ac:dyDescent="0.25">
      <c r="A363" s="23" t="s">
        <v>815</v>
      </c>
      <c r="B363" s="23" t="str">
        <f t="shared" si="66"/>
        <v>Настенный конвектор Gekon Level U/1HE H50 L230 W08 RAL9016</v>
      </c>
      <c r="C363" s="28" t="str">
        <f t="shared" si="62"/>
        <v>50</v>
      </c>
      <c r="D363" s="24" t="str">
        <f t="shared" si="63"/>
        <v>230</v>
      </c>
      <c r="E363" s="25" t="str">
        <f t="shared" si="64"/>
        <v>08</v>
      </c>
      <c r="F363" s="28">
        <v>1523</v>
      </c>
      <c r="G363" s="25">
        <f t="shared" si="65"/>
        <v>2448</v>
      </c>
      <c r="H363" s="79">
        <v>29833.0281</v>
      </c>
      <c r="I363" s="80">
        <v>33459.596999999994</v>
      </c>
    </row>
    <row r="364" spans="1:9" ht="15.75" thickBot="1" x14ac:dyDescent="0.3">
      <c r="A364" s="71" t="s">
        <v>816</v>
      </c>
      <c r="B364" s="71" t="str">
        <f t="shared" si="66"/>
        <v>Настенный конвектор Gekon Level U/1HE H50 L240 W08 RAL9016</v>
      </c>
      <c r="C364" s="66" t="str">
        <f t="shared" si="62"/>
        <v>50</v>
      </c>
      <c r="D364" s="67" t="str">
        <f t="shared" si="63"/>
        <v>240</v>
      </c>
      <c r="E364" s="68" t="str">
        <f t="shared" si="64"/>
        <v>08</v>
      </c>
      <c r="F364" s="66">
        <v>1591</v>
      </c>
      <c r="G364" s="68">
        <f t="shared" si="65"/>
        <v>2557</v>
      </c>
      <c r="H364" s="83">
        <v>30975.798899999998</v>
      </c>
      <c r="I364" s="84">
        <v>34737.588899999995</v>
      </c>
    </row>
    <row r="365" spans="1:9" x14ac:dyDescent="0.25">
      <c r="A365" s="69" t="s">
        <v>817</v>
      </c>
      <c r="B365" s="69" t="str">
        <f t="shared" si="66"/>
        <v>Настенный конвектор Gekon Level U/1HE H50 L040 W13 RAL9016</v>
      </c>
      <c r="C365" s="61" t="str">
        <f>MID($A365,8,2)</f>
        <v>50</v>
      </c>
      <c r="D365" s="62" t="str">
        <f>MID($A365,10,3)</f>
        <v>040</v>
      </c>
      <c r="E365" s="63" t="str">
        <f>MID($A365,13,2)</f>
        <v>13</v>
      </c>
      <c r="F365" s="61">
        <v>480</v>
      </c>
      <c r="G365" s="63">
        <f>ROUND(F365*((($G$1+$G$2)/2-$G$3)/50)^1.41,0)</f>
        <v>771</v>
      </c>
      <c r="H365" s="74">
        <v>12931.407299999999</v>
      </c>
      <c r="I365" s="76">
        <v>14361.904199999999</v>
      </c>
    </row>
    <row r="366" spans="1:9" x14ac:dyDescent="0.25">
      <c r="A366" s="23" t="s">
        <v>818</v>
      </c>
      <c r="B366" s="23" t="str">
        <f t="shared" si="66"/>
        <v>Настенный конвектор Gekon Level U/1HE H50 L050 W13 RAL9016</v>
      </c>
      <c r="C366" s="28" t="str">
        <f t="shared" ref="C366:C385" si="67">MID($A366,8,2)</f>
        <v>50</v>
      </c>
      <c r="D366" s="24" t="str">
        <f t="shared" ref="D366:D385" si="68">MID($A366,10,3)</f>
        <v>050</v>
      </c>
      <c r="E366" s="25" t="str">
        <f t="shared" ref="E366:E385" si="69">MID($A366,13,2)</f>
        <v>13</v>
      </c>
      <c r="F366" s="28">
        <v>592</v>
      </c>
      <c r="G366" s="25">
        <f t="shared" ref="G366:G385" si="70">ROUND(F366*((($G$1+$G$2)/2-$G$3)/50)^1.41,0)</f>
        <v>951</v>
      </c>
      <c r="H366" s="79">
        <v>14723.849399999999</v>
      </c>
      <c r="I366" s="80">
        <v>16339.385699999999</v>
      </c>
    </row>
    <row r="367" spans="1:9" x14ac:dyDescent="0.25">
      <c r="A367" s="70" t="s">
        <v>819</v>
      </c>
      <c r="B367" s="70" t="str">
        <f t="shared" si="66"/>
        <v>Настенный конвектор Gekon Level U/1HE H50 L060 W13 RAL9016</v>
      </c>
      <c r="C367" s="64" t="str">
        <f t="shared" si="67"/>
        <v>50</v>
      </c>
      <c r="D367" s="60" t="str">
        <f t="shared" si="68"/>
        <v>060</v>
      </c>
      <c r="E367" s="65" t="str">
        <f t="shared" si="69"/>
        <v>13</v>
      </c>
      <c r="F367" s="64">
        <v>704</v>
      </c>
      <c r="G367" s="65">
        <f t="shared" si="70"/>
        <v>1131</v>
      </c>
      <c r="H367" s="81">
        <v>16627.111799999999</v>
      </c>
      <c r="I367" s="82">
        <v>18437.854499999998</v>
      </c>
    </row>
    <row r="368" spans="1:9" x14ac:dyDescent="0.25">
      <c r="A368" s="23" t="s">
        <v>820</v>
      </c>
      <c r="B368" s="23" t="str">
        <f t="shared" si="66"/>
        <v>Настенный конвектор Gekon Level U/1HE H50 L070 W13 RAL9016</v>
      </c>
      <c r="C368" s="28" t="str">
        <f t="shared" si="67"/>
        <v>50</v>
      </c>
      <c r="D368" s="24" t="str">
        <f t="shared" si="68"/>
        <v>070</v>
      </c>
      <c r="E368" s="25" t="str">
        <f t="shared" si="69"/>
        <v>13</v>
      </c>
      <c r="F368" s="28">
        <v>816</v>
      </c>
      <c r="G368" s="25">
        <f t="shared" si="70"/>
        <v>1311</v>
      </c>
      <c r="H368" s="79">
        <v>18458.1885</v>
      </c>
      <c r="I368" s="80">
        <v>20454.987299999997</v>
      </c>
    </row>
    <row r="369" spans="1:9" x14ac:dyDescent="0.25">
      <c r="A369" s="70" t="s">
        <v>821</v>
      </c>
      <c r="B369" s="70" t="str">
        <f t="shared" si="66"/>
        <v>Настенный конвектор Gekon Level U/1HE H50 L080 W13 RAL9016</v>
      </c>
      <c r="C369" s="64" t="str">
        <f t="shared" si="67"/>
        <v>50</v>
      </c>
      <c r="D369" s="60" t="str">
        <f t="shared" si="68"/>
        <v>080</v>
      </c>
      <c r="E369" s="65" t="str">
        <f t="shared" si="69"/>
        <v>13</v>
      </c>
      <c r="F369" s="64">
        <v>928</v>
      </c>
      <c r="G369" s="65">
        <f t="shared" si="70"/>
        <v>1491</v>
      </c>
      <c r="H369" s="81">
        <v>20254.697399999997</v>
      </c>
      <c r="I369" s="82">
        <v>22436.535599999999</v>
      </c>
    </row>
    <row r="370" spans="1:9" x14ac:dyDescent="0.25">
      <c r="A370" s="23" t="s">
        <v>822</v>
      </c>
      <c r="B370" s="23" t="str">
        <f t="shared" si="66"/>
        <v>Настенный конвектор Gekon Level U/1HE H50 L090 W13 RAL9016</v>
      </c>
      <c r="C370" s="28" t="str">
        <f t="shared" si="67"/>
        <v>50</v>
      </c>
      <c r="D370" s="24" t="str">
        <f t="shared" si="68"/>
        <v>090</v>
      </c>
      <c r="E370" s="25" t="str">
        <f t="shared" si="69"/>
        <v>13</v>
      </c>
      <c r="F370" s="28">
        <v>1040</v>
      </c>
      <c r="G370" s="25">
        <f t="shared" si="70"/>
        <v>1671</v>
      </c>
      <c r="H370" s="79">
        <v>22047.139499999997</v>
      </c>
      <c r="I370" s="80">
        <v>24413.000399999997</v>
      </c>
    </row>
    <row r="371" spans="1:9" x14ac:dyDescent="0.25">
      <c r="A371" s="70" t="s">
        <v>823</v>
      </c>
      <c r="B371" s="70" t="str">
        <f t="shared" si="66"/>
        <v>Настенный конвектор Gekon Level U/1HE H50 L100 W13 RAL9016</v>
      </c>
      <c r="C371" s="64" t="str">
        <f t="shared" si="67"/>
        <v>50</v>
      </c>
      <c r="D371" s="60" t="str">
        <f t="shared" si="68"/>
        <v>100</v>
      </c>
      <c r="E371" s="65" t="str">
        <f t="shared" si="69"/>
        <v>13</v>
      </c>
      <c r="F371" s="64">
        <v>1152</v>
      </c>
      <c r="G371" s="65">
        <f t="shared" si="70"/>
        <v>1851</v>
      </c>
      <c r="H371" s="81">
        <v>23877.199499999999</v>
      </c>
      <c r="I371" s="82">
        <v>26431.149899999997</v>
      </c>
    </row>
    <row r="372" spans="1:9" x14ac:dyDescent="0.25">
      <c r="A372" s="23" t="s">
        <v>824</v>
      </c>
      <c r="B372" s="23" t="str">
        <f t="shared" si="66"/>
        <v>Настенный конвектор Gekon Level U/1HE H50 L110 W13 RAL9016</v>
      </c>
      <c r="C372" s="28" t="str">
        <f t="shared" si="67"/>
        <v>50</v>
      </c>
      <c r="D372" s="24" t="str">
        <f t="shared" si="68"/>
        <v>110</v>
      </c>
      <c r="E372" s="25" t="str">
        <f t="shared" si="69"/>
        <v>13</v>
      </c>
      <c r="F372" s="28">
        <v>1268</v>
      </c>
      <c r="G372" s="25">
        <f t="shared" si="70"/>
        <v>2038</v>
      </c>
      <c r="H372" s="79">
        <v>25780.461899999998</v>
      </c>
      <c r="I372" s="80">
        <v>28529.618699999999</v>
      </c>
    </row>
    <row r="373" spans="1:9" x14ac:dyDescent="0.25">
      <c r="A373" s="70" t="s">
        <v>825</v>
      </c>
      <c r="B373" s="70" t="str">
        <f t="shared" si="66"/>
        <v>Настенный конвектор Gekon Level U/1HE H50 L120 W13 RAL9016</v>
      </c>
      <c r="C373" s="64" t="str">
        <f t="shared" si="67"/>
        <v>50</v>
      </c>
      <c r="D373" s="60" t="str">
        <f t="shared" si="68"/>
        <v>120</v>
      </c>
      <c r="E373" s="65" t="str">
        <f t="shared" si="69"/>
        <v>13</v>
      </c>
      <c r="F373" s="64">
        <v>1384</v>
      </c>
      <c r="G373" s="65">
        <f t="shared" si="70"/>
        <v>2224</v>
      </c>
      <c r="H373" s="81">
        <v>27576.970799999999</v>
      </c>
      <c r="I373" s="82">
        <v>30511.166999999998</v>
      </c>
    </row>
    <row r="374" spans="1:9" x14ac:dyDescent="0.25">
      <c r="A374" s="23" t="s">
        <v>826</v>
      </c>
      <c r="B374" s="23" t="str">
        <f t="shared" si="66"/>
        <v>Настенный конвектор Gekon Level U/1HE H50 L130 W13 RAL9016</v>
      </c>
      <c r="C374" s="28" t="str">
        <f t="shared" si="67"/>
        <v>50</v>
      </c>
      <c r="D374" s="24" t="str">
        <f t="shared" si="68"/>
        <v>130</v>
      </c>
      <c r="E374" s="25" t="str">
        <f t="shared" si="69"/>
        <v>13</v>
      </c>
      <c r="F374" s="28">
        <v>1500</v>
      </c>
      <c r="G374" s="25">
        <f t="shared" si="70"/>
        <v>2411</v>
      </c>
      <c r="H374" s="79">
        <v>29369.412899999999</v>
      </c>
      <c r="I374" s="80">
        <v>32487.631799999999</v>
      </c>
    </row>
    <row r="375" spans="1:9" x14ac:dyDescent="0.25">
      <c r="A375" s="70" t="s">
        <v>827</v>
      </c>
      <c r="B375" s="70" t="str">
        <f t="shared" si="66"/>
        <v>Настенный конвектор Gekon Level U/1HE H50 L140 W13 RAL9016</v>
      </c>
      <c r="C375" s="64" t="str">
        <f t="shared" si="67"/>
        <v>50</v>
      </c>
      <c r="D375" s="60" t="str">
        <f t="shared" si="68"/>
        <v>140</v>
      </c>
      <c r="E375" s="65" t="str">
        <f t="shared" si="69"/>
        <v>13</v>
      </c>
      <c r="F375" s="64">
        <v>1616</v>
      </c>
      <c r="G375" s="65">
        <f t="shared" si="70"/>
        <v>2597</v>
      </c>
      <c r="H375" s="81">
        <v>31200.489599999997</v>
      </c>
      <c r="I375" s="82">
        <v>34505.781299999995</v>
      </c>
    </row>
    <row r="376" spans="1:9" x14ac:dyDescent="0.25">
      <c r="A376" s="23" t="s">
        <v>828</v>
      </c>
      <c r="B376" s="23" t="str">
        <f t="shared" si="66"/>
        <v>Настенный конвектор Gekon Level U/1HE H50 L150 W13 RAL9016</v>
      </c>
      <c r="C376" s="28" t="str">
        <f t="shared" si="67"/>
        <v>50</v>
      </c>
      <c r="D376" s="24" t="str">
        <f t="shared" si="68"/>
        <v>150</v>
      </c>
      <c r="E376" s="25" t="str">
        <f t="shared" si="69"/>
        <v>13</v>
      </c>
      <c r="F376" s="28">
        <v>1732</v>
      </c>
      <c r="G376" s="25">
        <f t="shared" si="70"/>
        <v>2783</v>
      </c>
      <c r="H376" s="79">
        <v>32992.931700000001</v>
      </c>
      <c r="I376" s="80">
        <v>36482.246099999997</v>
      </c>
    </row>
    <row r="377" spans="1:9" x14ac:dyDescent="0.25">
      <c r="A377" s="70" t="s">
        <v>829</v>
      </c>
      <c r="B377" s="70" t="str">
        <f t="shared" si="66"/>
        <v>Настенный конвектор Gekon Level U/1HE H50 L160 W13 RAL9016</v>
      </c>
      <c r="C377" s="64" t="str">
        <f t="shared" si="67"/>
        <v>50</v>
      </c>
      <c r="D377" s="60" t="str">
        <f t="shared" si="68"/>
        <v>160</v>
      </c>
      <c r="E377" s="65" t="str">
        <f t="shared" si="69"/>
        <v>13</v>
      </c>
      <c r="F377" s="64">
        <v>1848</v>
      </c>
      <c r="G377" s="65">
        <f t="shared" si="70"/>
        <v>2970</v>
      </c>
      <c r="H377" s="81">
        <v>34899.244200000001</v>
      </c>
      <c r="I377" s="82">
        <v>38584.7817</v>
      </c>
    </row>
    <row r="378" spans="1:9" x14ac:dyDescent="0.25">
      <c r="A378" s="23" t="s">
        <v>830</v>
      </c>
      <c r="B378" s="23" t="str">
        <f t="shared" si="66"/>
        <v>Настенный конвектор Gekon Level U/1HE H50 L170 W13 RAL9016</v>
      </c>
      <c r="C378" s="28" t="str">
        <f t="shared" si="67"/>
        <v>50</v>
      </c>
      <c r="D378" s="24" t="str">
        <f t="shared" si="68"/>
        <v>170</v>
      </c>
      <c r="E378" s="25" t="str">
        <f t="shared" si="69"/>
        <v>13</v>
      </c>
      <c r="F378" s="28">
        <v>1964</v>
      </c>
      <c r="G378" s="25">
        <f t="shared" si="70"/>
        <v>3156</v>
      </c>
      <c r="H378" s="79">
        <v>36730.320899999999</v>
      </c>
      <c r="I378" s="80">
        <v>40602.931199999999</v>
      </c>
    </row>
    <row r="379" spans="1:9" x14ac:dyDescent="0.25">
      <c r="A379" s="70" t="s">
        <v>831</v>
      </c>
      <c r="B379" s="70" t="str">
        <f t="shared" si="66"/>
        <v>Настенный конвектор Gekon Level U/1HE H50 L180 W13 RAL9016</v>
      </c>
      <c r="C379" s="64" t="str">
        <f t="shared" si="67"/>
        <v>50</v>
      </c>
      <c r="D379" s="60" t="str">
        <f t="shared" si="68"/>
        <v>180</v>
      </c>
      <c r="E379" s="65" t="str">
        <f t="shared" si="69"/>
        <v>13</v>
      </c>
      <c r="F379" s="64">
        <v>2080</v>
      </c>
      <c r="G379" s="65">
        <f t="shared" si="70"/>
        <v>3343</v>
      </c>
      <c r="H379" s="81">
        <v>38522.762999999999</v>
      </c>
      <c r="I379" s="82">
        <v>42580.412700000001</v>
      </c>
    </row>
    <row r="380" spans="1:9" x14ac:dyDescent="0.25">
      <c r="A380" s="23" t="s">
        <v>832</v>
      </c>
      <c r="B380" s="23" t="str">
        <f t="shared" si="66"/>
        <v>Настенный конвектор Gekon Level U/1HE H50 L190 W13 RAL9016</v>
      </c>
      <c r="C380" s="28" t="str">
        <f t="shared" si="67"/>
        <v>50</v>
      </c>
      <c r="D380" s="24" t="str">
        <f t="shared" si="68"/>
        <v>190</v>
      </c>
      <c r="E380" s="25" t="str">
        <f t="shared" si="69"/>
        <v>13</v>
      </c>
      <c r="F380" s="28">
        <v>2196</v>
      </c>
      <c r="G380" s="25">
        <f t="shared" si="70"/>
        <v>3529</v>
      </c>
      <c r="H380" s="79">
        <v>40685.283899999995</v>
      </c>
      <c r="I380" s="80">
        <v>44980.841399999998</v>
      </c>
    </row>
    <row r="381" spans="1:9" x14ac:dyDescent="0.25">
      <c r="A381" s="70" t="s">
        <v>833</v>
      </c>
      <c r="B381" s="70" t="str">
        <f t="shared" si="66"/>
        <v>Настенный конвектор Gekon Level U/1HE H50 L200 W13 RAL9016</v>
      </c>
      <c r="C381" s="64" t="str">
        <f t="shared" si="67"/>
        <v>50</v>
      </c>
      <c r="D381" s="60" t="str">
        <f t="shared" si="68"/>
        <v>200</v>
      </c>
      <c r="E381" s="65" t="str">
        <f t="shared" si="69"/>
        <v>13</v>
      </c>
      <c r="F381" s="64">
        <v>2312</v>
      </c>
      <c r="G381" s="65">
        <f t="shared" si="70"/>
        <v>3716</v>
      </c>
      <c r="H381" s="81">
        <v>42509.243699999999</v>
      </c>
      <c r="I381" s="82">
        <v>46992.890699999996</v>
      </c>
    </row>
    <row r="382" spans="1:9" x14ac:dyDescent="0.25">
      <c r="A382" s="23" t="s">
        <v>834</v>
      </c>
      <c r="B382" s="23" t="str">
        <f t="shared" si="66"/>
        <v>Настенный конвектор Gekon Level U/1HE H50 L210 W13 RAL9016</v>
      </c>
      <c r="C382" s="28" t="str">
        <f t="shared" si="67"/>
        <v>50</v>
      </c>
      <c r="D382" s="24" t="str">
        <f t="shared" si="68"/>
        <v>210</v>
      </c>
      <c r="E382" s="25" t="str">
        <f t="shared" si="69"/>
        <v>13</v>
      </c>
      <c r="F382" s="28">
        <v>2428</v>
      </c>
      <c r="G382" s="25">
        <f t="shared" si="70"/>
        <v>3902</v>
      </c>
      <c r="H382" s="79">
        <v>44451.140699999996</v>
      </c>
      <c r="I382" s="80">
        <v>49132.027499999997</v>
      </c>
    </row>
    <row r="383" spans="1:9" x14ac:dyDescent="0.25">
      <c r="A383" s="70" t="s">
        <v>835</v>
      </c>
      <c r="B383" s="70" t="str">
        <f t="shared" si="66"/>
        <v>Настенный конвектор Gekon Level U/1HE H50 L220 W13 RAL9016</v>
      </c>
      <c r="C383" s="64" t="str">
        <f t="shared" si="67"/>
        <v>50</v>
      </c>
      <c r="D383" s="60" t="str">
        <f t="shared" si="68"/>
        <v>220</v>
      </c>
      <c r="E383" s="65" t="str">
        <f t="shared" si="69"/>
        <v>13</v>
      </c>
      <c r="F383" s="64">
        <v>2544</v>
      </c>
      <c r="G383" s="65">
        <f t="shared" si="70"/>
        <v>4088</v>
      </c>
      <c r="H383" s="81">
        <v>46243.582799999996</v>
      </c>
      <c r="I383" s="82">
        <v>51108.492299999998</v>
      </c>
    </row>
    <row r="384" spans="1:9" x14ac:dyDescent="0.25">
      <c r="A384" s="23" t="s">
        <v>836</v>
      </c>
      <c r="B384" s="23" t="str">
        <f t="shared" si="66"/>
        <v>Настенный конвектор Gekon Level U/1HE H50 L230 W13 RAL9016</v>
      </c>
      <c r="C384" s="28" t="str">
        <f t="shared" si="67"/>
        <v>50</v>
      </c>
      <c r="D384" s="24" t="str">
        <f t="shared" si="68"/>
        <v>230</v>
      </c>
      <c r="E384" s="25" t="str">
        <f t="shared" si="69"/>
        <v>13</v>
      </c>
      <c r="F384" s="28">
        <v>2660</v>
      </c>
      <c r="G384" s="25">
        <f t="shared" si="70"/>
        <v>4275</v>
      </c>
      <c r="H384" s="79">
        <v>48036.024899999997</v>
      </c>
      <c r="I384" s="80">
        <v>53085.9738</v>
      </c>
    </row>
    <row r="385" spans="1:9" ht="15.75" thickBot="1" x14ac:dyDescent="0.3">
      <c r="A385" s="71" t="s">
        <v>837</v>
      </c>
      <c r="B385" s="71" t="str">
        <f t="shared" si="66"/>
        <v>Настенный конвектор Gekon Level U/1HE H50 L240 W13 RAL9016</v>
      </c>
      <c r="C385" s="66" t="str">
        <f t="shared" si="67"/>
        <v>50</v>
      </c>
      <c r="D385" s="67" t="str">
        <f t="shared" si="68"/>
        <v>240</v>
      </c>
      <c r="E385" s="68" t="str">
        <f t="shared" si="69"/>
        <v>13</v>
      </c>
      <c r="F385" s="66">
        <v>2776</v>
      </c>
      <c r="G385" s="68">
        <f t="shared" si="70"/>
        <v>4461</v>
      </c>
      <c r="H385" s="83">
        <v>49870.151699999995</v>
      </c>
      <c r="I385" s="84">
        <v>55108.1901</v>
      </c>
    </row>
    <row r="386" spans="1:9" x14ac:dyDescent="0.25">
      <c r="A386" s="69" t="s">
        <v>838</v>
      </c>
      <c r="B386" s="69" t="str">
        <f t="shared" si="66"/>
        <v>Настенный конвектор Gekon Level U/1HE H50 L040 W18 RAL9016</v>
      </c>
      <c r="C386" s="61" t="str">
        <f>MID($A386,8,2)</f>
        <v>50</v>
      </c>
      <c r="D386" s="62" t="str">
        <f>MID($A386,10,3)</f>
        <v>040</v>
      </c>
      <c r="E386" s="63" t="str">
        <f>MID($A386,13,2)</f>
        <v>18</v>
      </c>
      <c r="F386" s="61">
        <v>735</v>
      </c>
      <c r="G386" s="63">
        <f>ROUND(F386*((($G$1+$G$2)/2-$G$3)/50)^1.41,0)</f>
        <v>1181</v>
      </c>
      <c r="H386" s="74">
        <v>17166.979499999998</v>
      </c>
      <c r="I386" s="76">
        <v>18962.471699999998</v>
      </c>
    </row>
    <row r="387" spans="1:9" x14ac:dyDescent="0.25">
      <c r="A387" s="23" t="s">
        <v>839</v>
      </c>
      <c r="B387" s="23" t="str">
        <f t="shared" si="66"/>
        <v>Настенный конвектор Gekon Level U/1HE H50 L050 W18 RAL9016</v>
      </c>
      <c r="C387" s="28" t="str">
        <f t="shared" ref="C387:C406" si="71">MID($A387,8,2)</f>
        <v>50</v>
      </c>
      <c r="D387" s="24" t="str">
        <f t="shared" ref="D387:D406" si="72">MID($A387,10,3)</f>
        <v>050</v>
      </c>
      <c r="E387" s="25" t="str">
        <f t="shared" ref="E387:E406" si="73">MID($A387,13,2)</f>
        <v>18</v>
      </c>
      <c r="F387" s="28">
        <v>909</v>
      </c>
      <c r="G387" s="25">
        <f t="shared" ref="G387:G406" si="74">ROUND(F387*((($G$1+$G$2)/2-$G$3)/50)^1.41,0)</f>
        <v>1461</v>
      </c>
      <c r="H387" s="79">
        <v>19815.483</v>
      </c>
      <c r="I387" s="80">
        <v>21858.033299999999</v>
      </c>
    </row>
    <row r="388" spans="1:9" x14ac:dyDescent="0.25">
      <c r="A388" s="70" t="s">
        <v>840</v>
      </c>
      <c r="B388" s="70" t="str">
        <f t="shared" si="66"/>
        <v>Настенный конвектор Gekon Level U/1HE H50 L060 W18 RAL9016</v>
      </c>
      <c r="C388" s="64" t="str">
        <f t="shared" si="71"/>
        <v>50</v>
      </c>
      <c r="D388" s="60" t="str">
        <f t="shared" si="72"/>
        <v>060</v>
      </c>
      <c r="E388" s="65" t="str">
        <f t="shared" si="73"/>
        <v>18</v>
      </c>
      <c r="F388" s="64">
        <v>1083</v>
      </c>
      <c r="G388" s="65">
        <f t="shared" si="74"/>
        <v>1740</v>
      </c>
      <c r="H388" s="81">
        <v>22582.940399999999</v>
      </c>
      <c r="I388" s="82">
        <v>24886.782599999999</v>
      </c>
    </row>
    <row r="389" spans="1:9" x14ac:dyDescent="0.25">
      <c r="A389" s="23" t="s">
        <v>841</v>
      </c>
      <c r="B389" s="23" t="str">
        <f t="shared" si="66"/>
        <v>Настенный конвектор Gekon Level U/1HE H50 L070 W18 RAL9016</v>
      </c>
      <c r="C389" s="28" t="str">
        <f t="shared" si="71"/>
        <v>50</v>
      </c>
      <c r="D389" s="24" t="str">
        <f t="shared" si="72"/>
        <v>070</v>
      </c>
      <c r="E389" s="25" t="str">
        <f t="shared" si="73"/>
        <v>18</v>
      </c>
      <c r="F389" s="28">
        <v>1257</v>
      </c>
      <c r="G389" s="25">
        <f t="shared" si="74"/>
        <v>2020</v>
      </c>
      <c r="H389" s="79">
        <v>25300.5795</v>
      </c>
      <c r="I389" s="80">
        <v>27858.596699999998</v>
      </c>
    </row>
    <row r="390" spans="1:9" x14ac:dyDescent="0.25">
      <c r="A390" s="70" t="s">
        <v>842</v>
      </c>
      <c r="B390" s="70" t="str">
        <f t="shared" si="66"/>
        <v>Настенный конвектор Gekon Level U/1HE H50 L080 W18 RAL9016</v>
      </c>
      <c r="C390" s="64" t="str">
        <f t="shared" si="71"/>
        <v>50</v>
      </c>
      <c r="D390" s="60" t="str">
        <f t="shared" si="72"/>
        <v>080</v>
      </c>
      <c r="E390" s="65" t="str">
        <f t="shared" si="73"/>
        <v>18</v>
      </c>
      <c r="F390" s="64">
        <v>1431</v>
      </c>
      <c r="G390" s="65">
        <f t="shared" si="74"/>
        <v>2300</v>
      </c>
      <c r="H390" s="81">
        <v>27953.149799999999</v>
      </c>
      <c r="I390" s="82">
        <v>30759.2418</v>
      </c>
    </row>
    <row r="391" spans="1:9" x14ac:dyDescent="0.25">
      <c r="A391" s="23" t="s">
        <v>843</v>
      </c>
      <c r="B391" s="23" t="str">
        <f t="shared" si="66"/>
        <v>Настенный конвектор Gekon Level U/1HE H50 L090 W18 RAL9016</v>
      </c>
      <c r="C391" s="28" t="str">
        <f t="shared" si="71"/>
        <v>50</v>
      </c>
      <c r="D391" s="24" t="str">
        <f t="shared" si="72"/>
        <v>090</v>
      </c>
      <c r="E391" s="25" t="str">
        <f t="shared" si="73"/>
        <v>18</v>
      </c>
      <c r="F391" s="28">
        <v>1605</v>
      </c>
      <c r="G391" s="25">
        <f t="shared" si="74"/>
        <v>2579</v>
      </c>
      <c r="H391" s="79">
        <v>30601.653299999998</v>
      </c>
      <c r="I391" s="80">
        <v>33654.803399999997</v>
      </c>
    </row>
    <row r="392" spans="1:9" x14ac:dyDescent="0.25">
      <c r="A392" s="70" t="s">
        <v>844</v>
      </c>
      <c r="B392" s="70" t="str">
        <f t="shared" si="66"/>
        <v>Настенный конвектор Gekon Level U/1HE H50 L100 W18 RAL9016</v>
      </c>
      <c r="C392" s="64" t="str">
        <f t="shared" si="71"/>
        <v>50</v>
      </c>
      <c r="D392" s="60" t="str">
        <f t="shared" si="72"/>
        <v>100</v>
      </c>
      <c r="E392" s="65" t="str">
        <f t="shared" si="73"/>
        <v>18</v>
      </c>
      <c r="F392" s="64">
        <v>1779</v>
      </c>
      <c r="G392" s="65">
        <f t="shared" si="74"/>
        <v>2859</v>
      </c>
      <c r="H392" s="81">
        <v>33319.292399999998</v>
      </c>
      <c r="I392" s="82">
        <v>36626.6175</v>
      </c>
    </row>
    <row r="393" spans="1:9" x14ac:dyDescent="0.25">
      <c r="A393" s="23" t="s">
        <v>845</v>
      </c>
      <c r="B393" s="23" t="str">
        <f t="shared" si="66"/>
        <v>Настенный конвектор Gekon Level U/1HE H50 L110 W18 RAL9016</v>
      </c>
      <c r="C393" s="28" t="str">
        <f t="shared" si="71"/>
        <v>50</v>
      </c>
      <c r="D393" s="24" t="str">
        <f t="shared" si="72"/>
        <v>110</v>
      </c>
      <c r="E393" s="25" t="str">
        <f t="shared" si="73"/>
        <v>18</v>
      </c>
      <c r="F393" s="28">
        <v>1958</v>
      </c>
      <c r="G393" s="25">
        <f t="shared" si="74"/>
        <v>3147</v>
      </c>
      <c r="H393" s="79">
        <v>36086.749799999998</v>
      </c>
      <c r="I393" s="80">
        <v>39654.350099999996</v>
      </c>
    </row>
    <row r="394" spans="1:9" x14ac:dyDescent="0.25">
      <c r="A394" s="70" t="s">
        <v>846</v>
      </c>
      <c r="B394" s="70" t="str">
        <f t="shared" si="66"/>
        <v>Настенный конвектор Gekon Level U/1HE H50 L120 W18 RAL9016</v>
      </c>
      <c r="C394" s="64" t="str">
        <f t="shared" si="71"/>
        <v>50</v>
      </c>
      <c r="D394" s="60" t="str">
        <f t="shared" si="72"/>
        <v>120</v>
      </c>
      <c r="E394" s="65" t="str">
        <f t="shared" si="73"/>
        <v>18</v>
      </c>
      <c r="F394" s="64">
        <v>2137</v>
      </c>
      <c r="G394" s="65">
        <f t="shared" si="74"/>
        <v>3434</v>
      </c>
      <c r="H394" s="81">
        <v>38739.320099999997</v>
      </c>
      <c r="I394" s="82">
        <v>42556.011899999998</v>
      </c>
    </row>
    <row r="395" spans="1:9" x14ac:dyDescent="0.25">
      <c r="A395" s="23" t="s">
        <v>847</v>
      </c>
      <c r="B395" s="23" t="str">
        <f t="shared" si="66"/>
        <v>Настенный конвектор Gekon Level U/1HE H50 L130 W18 RAL9016</v>
      </c>
      <c r="C395" s="28" t="str">
        <f t="shared" si="71"/>
        <v>50</v>
      </c>
      <c r="D395" s="24" t="str">
        <f t="shared" si="72"/>
        <v>130</v>
      </c>
      <c r="E395" s="25" t="str">
        <f t="shared" si="73"/>
        <v>18</v>
      </c>
      <c r="F395" s="28">
        <v>2316</v>
      </c>
      <c r="G395" s="25">
        <f t="shared" si="74"/>
        <v>3722</v>
      </c>
      <c r="H395" s="79">
        <v>41386.806899999996</v>
      </c>
      <c r="I395" s="80">
        <v>45451.573499999999</v>
      </c>
    </row>
    <row r="396" spans="1:9" x14ac:dyDescent="0.25">
      <c r="A396" s="70" t="s">
        <v>848</v>
      </c>
      <c r="B396" s="70" t="str">
        <f t="shared" si="66"/>
        <v>Настенный конвектор Gekon Level U/1HE H50 L140 W18 RAL9016</v>
      </c>
      <c r="C396" s="64" t="str">
        <f t="shared" si="71"/>
        <v>50</v>
      </c>
      <c r="D396" s="60" t="str">
        <f t="shared" si="72"/>
        <v>140</v>
      </c>
      <c r="E396" s="65" t="str">
        <f t="shared" si="73"/>
        <v>18</v>
      </c>
      <c r="F396" s="64">
        <v>2495</v>
      </c>
      <c r="G396" s="65">
        <f t="shared" si="74"/>
        <v>4010</v>
      </c>
      <c r="H396" s="81">
        <v>44105.462699999996</v>
      </c>
      <c r="I396" s="82">
        <v>48423.387599999995</v>
      </c>
    </row>
    <row r="397" spans="1:9" x14ac:dyDescent="0.25">
      <c r="A397" s="23" t="s">
        <v>849</v>
      </c>
      <c r="B397" s="23" t="str">
        <f t="shared" si="66"/>
        <v>Настенный конвектор Gekon Level U/1HE H50 L150 W18 RAL9016</v>
      </c>
      <c r="C397" s="28" t="str">
        <f t="shared" si="71"/>
        <v>50</v>
      </c>
      <c r="D397" s="24" t="str">
        <f t="shared" si="72"/>
        <v>150</v>
      </c>
      <c r="E397" s="25" t="str">
        <f t="shared" si="73"/>
        <v>18</v>
      </c>
      <c r="F397" s="28">
        <v>2674</v>
      </c>
      <c r="G397" s="25">
        <f t="shared" si="74"/>
        <v>4297</v>
      </c>
      <c r="H397" s="79">
        <v>46753.966199999995</v>
      </c>
      <c r="I397" s="80">
        <v>51319.965899999996</v>
      </c>
    </row>
    <row r="398" spans="1:9" x14ac:dyDescent="0.25">
      <c r="A398" s="70" t="s">
        <v>850</v>
      </c>
      <c r="B398" s="70" t="str">
        <f t="shared" si="66"/>
        <v>Настенный конвектор Gekon Level U/1HE H50 L160 W18 RAL9016</v>
      </c>
      <c r="C398" s="64" t="str">
        <f t="shared" si="71"/>
        <v>50</v>
      </c>
      <c r="D398" s="60" t="str">
        <f t="shared" si="72"/>
        <v>160</v>
      </c>
      <c r="E398" s="65" t="str">
        <f t="shared" si="73"/>
        <v>18</v>
      </c>
      <c r="F398" s="64">
        <v>2853</v>
      </c>
      <c r="G398" s="65">
        <f t="shared" si="74"/>
        <v>4585</v>
      </c>
      <c r="H398" s="81">
        <v>49525.490399999995</v>
      </c>
      <c r="I398" s="82">
        <v>54351.765299999999</v>
      </c>
    </row>
    <row r="399" spans="1:9" x14ac:dyDescent="0.25">
      <c r="A399" s="23" t="s">
        <v>851</v>
      </c>
      <c r="B399" s="23" t="str">
        <f t="shared" si="66"/>
        <v>Настенный конвектор Gekon Level U/1HE H50 L170 W18 RAL9016</v>
      </c>
      <c r="C399" s="28" t="str">
        <f t="shared" si="71"/>
        <v>50</v>
      </c>
      <c r="D399" s="24" t="str">
        <f t="shared" si="72"/>
        <v>170</v>
      </c>
      <c r="E399" s="25" t="str">
        <f t="shared" si="73"/>
        <v>18</v>
      </c>
      <c r="F399" s="28">
        <v>3032</v>
      </c>
      <c r="G399" s="25">
        <f t="shared" si="74"/>
        <v>4873</v>
      </c>
      <c r="H399" s="79">
        <v>52243.129499999995</v>
      </c>
      <c r="I399" s="80">
        <v>57323.579399999995</v>
      </c>
    </row>
    <row r="400" spans="1:9" x14ac:dyDescent="0.25">
      <c r="A400" s="70" t="s">
        <v>852</v>
      </c>
      <c r="B400" s="70" t="str">
        <f t="shared" si="66"/>
        <v>Настенный конвектор Gekon Level U/1HE H50 L180 W18 RAL9016</v>
      </c>
      <c r="C400" s="64" t="str">
        <f t="shared" si="71"/>
        <v>50</v>
      </c>
      <c r="D400" s="60" t="str">
        <f t="shared" si="72"/>
        <v>180</v>
      </c>
      <c r="E400" s="65" t="str">
        <f t="shared" si="73"/>
        <v>18</v>
      </c>
      <c r="F400" s="64">
        <v>3211</v>
      </c>
      <c r="G400" s="65">
        <f t="shared" si="74"/>
        <v>5160</v>
      </c>
      <c r="H400" s="81">
        <v>54891.632999999994</v>
      </c>
      <c r="I400" s="82">
        <v>60220.157699999996</v>
      </c>
    </row>
    <row r="401" spans="1:9" x14ac:dyDescent="0.25">
      <c r="A401" s="23" t="s">
        <v>853</v>
      </c>
      <c r="B401" s="23" t="str">
        <f t="shared" si="66"/>
        <v>Настенный конвектор Gekon Level U/1HE H50 L190 W18 RAL9016</v>
      </c>
      <c r="C401" s="28" t="str">
        <f t="shared" si="71"/>
        <v>50</v>
      </c>
      <c r="D401" s="24" t="str">
        <f t="shared" si="72"/>
        <v>190</v>
      </c>
      <c r="E401" s="25" t="str">
        <f t="shared" si="73"/>
        <v>18</v>
      </c>
      <c r="F401" s="28">
        <v>3390</v>
      </c>
      <c r="G401" s="25">
        <f t="shared" si="74"/>
        <v>5448</v>
      </c>
      <c r="H401" s="79">
        <v>57958.000199999995</v>
      </c>
      <c r="I401" s="80">
        <v>63594.584999999999</v>
      </c>
    </row>
    <row r="402" spans="1:9" x14ac:dyDescent="0.25">
      <c r="A402" s="70" t="s">
        <v>854</v>
      </c>
      <c r="B402" s="70" t="str">
        <f t="shared" si="66"/>
        <v>Настенный конвектор Gekon Level U/1HE H50 L200 W18 RAL9016</v>
      </c>
      <c r="C402" s="64" t="str">
        <f t="shared" si="71"/>
        <v>50</v>
      </c>
      <c r="D402" s="60" t="str">
        <f t="shared" si="72"/>
        <v>200</v>
      </c>
      <c r="E402" s="65" t="str">
        <f t="shared" si="73"/>
        <v>18</v>
      </c>
      <c r="F402" s="64">
        <v>3569</v>
      </c>
      <c r="G402" s="65">
        <f t="shared" si="74"/>
        <v>5736</v>
      </c>
      <c r="H402" s="81">
        <v>60653.2719</v>
      </c>
      <c r="I402" s="82">
        <v>66540.981599999999</v>
      </c>
    </row>
    <row r="403" spans="1:9" x14ac:dyDescent="0.25">
      <c r="A403" s="23" t="s">
        <v>855</v>
      </c>
      <c r="B403" s="23" t="str">
        <f t="shared" si="66"/>
        <v>Настенный конвектор Gekon Level U/1HE H50 L210 W18 RAL9016</v>
      </c>
      <c r="C403" s="28" t="str">
        <f t="shared" si="71"/>
        <v>50</v>
      </c>
      <c r="D403" s="24" t="str">
        <f t="shared" si="72"/>
        <v>210</v>
      </c>
      <c r="E403" s="25" t="str">
        <f t="shared" si="73"/>
        <v>18</v>
      </c>
      <c r="F403" s="28">
        <v>3748</v>
      </c>
      <c r="G403" s="25">
        <f t="shared" si="74"/>
        <v>6023</v>
      </c>
      <c r="H403" s="79">
        <v>63490.881599999993</v>
      </c>
      <c r="I403" s="80">
        <v>69644.96669999999</v>
      </c>
    </row>
    <row r="404" spans="1:9" x14ac:dyDescent="0.25">
      <c r="A404" s="70" t="s">
        <v>856</v>
      </c>
      <c r="B404" s="70" t="str">
        <f t="shared" si="66"/>
        <v>Настенный конвектор Gekon Level U/1HE H50 L220 W18 RAL9016</v>
      </c>
      <c r="C404" s="64" t="str">
        <f t="shared" si="71"/>
        <v>50</v>
      </c>
      <c r="D404" s="60" t="str">
        <f t="shared" si="72"/>
        <v>220</v>
      </c>
      <c r="E404" s="65" t="str">
        <f t="shared" si="73"/>
        <v>18</v>
      </c>
      <c r="F404" s="64">
        <v>3927</v>
      </c>
      <c r="G404" s="65">
        <f t="shared" si="74"/>
        <v>6311</v>
      </c>
      <c r="H404" s="81">
        <v>66138.368399999992</v>
      </c>
      <c r="I404" s="82">
        <v>72541.544999999998</v>
      </c>
    </row>
    <row r="405" spans="1:9" x14ac:dyDescent="0.25">
      <c r="A405" s="23" t="s">
        <v>857</v>
      </c>
      <c r="B405" s="23" t="str">
        <f t="shared" si="66"/>
        <v>Настенный конвектор Gekon Level U/1HE H50 L230 W18 RAL9016</v>
      </c>
      <c r="C405" s="28" t="str">
        <f t="shared" si="71"/>
        <v>50</v>
      </c>
      <c r="D405" s="24" t="str">
        <f t="shared" si="72"/>
        <v>230</v>
      </c>
      <c r="E405" s="25" t="str">
        <f t="shared" si="73"/>
        <v>18</v>
      </c>
      <c r="F405" s="28">
        <v>4106</v>
      </c>
      <c r="G405" s="25">
        <f t="shared" si="74"/>
        <v>6599</v>
      </c>
      <c r="H405" s="79">
        <v>68786.871899999998</v>
      </c>
      <c r="I405" s="80">
        <v>75437.106599999999</v>
      </c>
    </row>
    <row r="406" spans="1:9" ht="15.75" thickBot="1" x14ac:dyDescent="0.3">
      <c r="A406" s="71" t="s">
        <v>858</v>
      </c>
      <c r="B406" s="71" t="str">
        <f t="shared" si="66"/>
        <v>Настенный конвектор Gekon Level U/1HE H50 L240 W18 RAL9016</v>
      </c>
      <c r="C406" s="66" t="str">
        <f t="shared" si="71"/>
        <v>50</v>
      </c>
      <c r="D406" s="67" t="str">
        <f t="shared" si="72"/>
        <v>240</v>
      </c>
      <c r="E406" s="68" t="str">
        <f t="shared" si="73"/>
        <v>18</v>
      </c>
      <c r="F406" s="66">
        <v>4285</v>
      </c>
      <c r="G406" s="68">
        <f t="shared" si="74"/>
        <v>6886</v>
      </c>
      <c r="H406" s="83">
        <v>71509.594499999992</v>
      </c>
      <c r="I406" s="84">
        <v>78412.987499999988</v>
      </c>
    </row>
    <row r="407" spans="1:9" x14ac:dyDescent="0.25">
      <c r="A407" s="69" t="s">
        <v>859</v>
      </c>
      <c r="B407" s="69" t="str">
        <f t="shared" si="66"/>
        <v>Настенный конвектор Gekon Level U/1HE H50 L040 W23 RAL9016</v>
      </c>
      <c r="C407" s="61" t="str">
        <f>MID($A407,8,2)</f>
        <v>50</v>
      </c>
      <c r="D407" s="62" t="str">
        <f>MID($A407,10,3)</f>
        <v>040</v>
      </c>
      <c r="E407" s="63" t="str">
        <f>MID($A407,13,2)</f>
        <v>23</v>
      </c>
      <c r="F407" s="61">
        <v>997</v>
      </c>
      <c r="G407" s="63">
        <f>ROUND(F407*((($G$1+$G$2)/2-$G$3)/50)^1.41,0)</f>
        <v>1602</v>
      </c>
      <c r="H407" s="74">
        <v>21203.2785</v>
      </c>
      <c r="I407" s="76">
        <v>23348.515499999998</v>
      </c>
    </row>
    <row r="408" spans="1:9" x14ac:dyDescent="0.25">
      <c r="A408" s="23" t="s">
        <v>860</v>
      </c>
      <c r="B408" s="23" t="str">
        <f t="shared" si="66"/>
        <v>Настенный конвектор Gekon Level U/1HE H50 L050 W23 RAL9016</v>
      </c>
      <c r="C408" s="28" t="str">
        <f t="shared" ref="C408:C427" si="75">MID($A408,8,2)</f>
        <v>50</v>
      </c>
      <c r="D408" s="24" t="str">
        <f t="shared" ref="D408:D427" si="76">MID($A408,10,3)</f>
        <v>050</v>
      </c>
      <c r="E408" s="25" t="str">
        <f t="shared" ref="E408:E427" si="77">MID($A408,13,2)</f>
        <v>23</v>
      </c>
      <c r="F408" s="28">
        <v>1240</v>
      </c>
      <c r="G408" s="25">
        <f t="shared" ref="G408:G427" si="78">ROUND(F408*((($G$1+$G$2)/2-$G$3)/50)^1.41,0)</f>
        <v>1993</v>
      </c>
      <c r="H408" s="79">
        <v>24340.814699999999</v>
      </c>
      <c r="I408" s="80">
        <v>26772.7611</v>
      </c>
    </row>
    <row r="409" spans="1:9" x14ac:dyDescent="0.25">
      <c r="A409" s="70" t="s">
        <v>861</v>
      </c>
      <c r="B409" s="70" t="str">
        <f t="shared" si="66"/>
        <v>Настенный конвектор Gekon Level U/1HE H50 L060 W23 RAL9016</v>
      </c>
      <c r="C409" s="64" t="str">
        <f t="shared" si="75"/>
        <v>50</v>
      </c>
      <c r="D409" s="60" t="str">
        <f t="shared" si="76"/>
        <v>060</v>
      </c>
      <c r="E409" s="65" t="str">
        <f t="shared" si="77"/>
        <v>23</v>
      </c>
      <c r="F409" s="64">
        <v>1483</v>
      </c>
      <c r="G409" s="65">
        <f t="shared" si="78"/>
        <v>2383</v>
      </c>
      <c r="H409" s="81">
        <v>27686.774399999998</v>
      </c>
      <c r="I409" s="82">
        <v>30424.747499999998</v>
      </c>
    </row>
    <row r="410" spans="1:9" x14ac:dyDescent="0.25">
      <c r="A410" s="23" t="s">
        <v>862</v>
      </c>
      <c r="B410" s="23" t="str">
        <f t="shared" si="66"/>
        <v>Настенный конвектор Gekon Level U/1HE H50 L070 W23 RAL9016</v>
      </c>
      <c r="C410" s="28" t="str">
        <f t="shared" si="75"/>
        <v>50</v>
      </c>
      <c r="D410" s="24" t="str">
        <f t="shared" si="76"/>
        <v>070</v>
      </c>
      <c r="E410" s="25" t="str">
        <f t="shared" si="77"/>
        <v>23</v>
      </c>
      <c r="F410" s="28">
        <v>1726</v>
      </c>
      <c r="G410" s="25">
        <f t="shared" si="78"/>
        <v>2774</v>
      </c>
      <c r="H410" s="79">
        <v>30900.563099999999</v>
      </c>
      <c r="I410" s="80">
        <v>33930.329099999995</v>
      </c>
    </row>
    <row r="411" spans="1:9" x14ac:dyDescent="0.25">
      <c r="A411" s="70" t="s">
        <v>863</v>
      </c>
      <c r="B411" s="70" t="str">
        <f t="shared" si="66"/>
        <v>Настенный конвектор Gekon Level U/1HE H50 L080 W23 RAL9016</v>
      </c>
      <c r="C411" s="64" t="str">
        <f t="shared" si="75"/>
        <v>50</v>
      </c>
      <c r="D411" s="60" t="str">
        <f t="shared" si="76"/>
        <v>080</v>
      </c>
      <c r="E411" s="65" t="str">
        <f t="shared" si="77"/>
        <v>23</v>
      </c>
      <c r="F411" s="64">
        <v>1969</v>
      </c>
      <c r="G411" s="65">
        <f t="shared" si="78"/>
        <v>3164</v>
      </c>
      <c r="H411" s="81">
        <v>34043.182799999995</v>
      </c>
      <c r="I411" s="82">
        <v>37359.658199999998</v>
      </c>
    </row>
    <row r="412" spans="1:9" x14ac:dyDescent="0.25">
      <c r="A412" s="23" t="s">
        <v>864</v>
      </c>
      <c r="B412" s="23" t="str">
        <f t="shared" si="66"/>
        <v>Настенный конвектор Gekon Level U/1HE H50 L090 W23 RAL9016</v>
      </c>
      <c r="C412" s="28" t="str">
        <f t="shared" si="75"/>
        <v>50</v>
      </c>
      <c r="D412" s="24" t="str">
        <f t="shared" si="76"/>
        <v>090</v>
      </c>
      <c r="E412" s="25" t="str">
        <f t="shared" si="77"/>
        <v>23</v>
      </c>
      <c r="F412" s="28">
        <v>2212</v>
      </c>
      <c r="G412" s="25">
        <f t="shared" si="78"/>
        <v>3555</v>
      </c>
      <c r="H412" s="79">
        <v>37181.735699999997</v>
      </c>
      <c r="I412" s="80">
        <v>40783.9038</v>
      </c>
    </row>
    <row r="413" spans="1:9" x14ac:dyDescent="0.25">
      <c r="A413" s="70" t="s">
        <v>865</v>
      </c>
      <c r="B413" s="70" t="str">
        <f t="shared" ref="B413:B427" si="79">"Настенный конвектор Gekon Level "&amp;MID(A413,3,1)&amp;"/"&amp;MID(A413,16,3)&amp;" H"&amp;MID(A413,8,2)&amp;" L"&amp;MID(A413,10,3)&amp;" W"&amp;MID(A413,13,2)&amp;" "&amp;RIGHT(A413,7)</f>
        <v>Настенный конвектор Gekon Level U/1HE H50 L100 W23 RAL9016</v>
      </c>
      <c r="C413" s="64" t="str">
        <f t="shared" si="75"/>
        <v>50</v>
      </c>
      <c r="D413" s="60" t="str">
        <f t="shared" si="76"/>
        <v>100</v>
      </c>
      <c r="E413" s="65" t="str">
        <f t="shared" si="77"/>
        <v>23</v>
      </c>
      <c r="F413" s="64">
        <v>2455</v>
      </c>
      <c r="G413" s="65">
        <f t="shared" si="78"/>
        <v>3945</v>
      </c>
      <c r="H413" s="81">
        <v>40395.524399999995</v>
      </c>
      <c r="I413" s="82">
        <v>44290.502099999998</v>
      </c>
    </row>
    <row r="414" spans="1:9" x14ac:dyDescent="0.25">
      <c r="A414" s="23" t="s">
        <v>866</v>
      </c>
      <c r="B414" s="23" t="str">
        <f t="shared" si="79"/>
        <v>Настенный конвектор Gekon Level U/1HE H50 L110 W23 RAL9016</v>
      </c>
      <c r="C414" s="28" t="str">
        <f t="shared" si="75"/>
        <v>50</v>
      </c>
      <c r="D414" s="24" t="str">
        <f t="shared" si="76"/>
        <v>110</v>
      </c>
      <c r="E414" s="25" t="str">
        <f t="shared" si="77"/>
        <v>23</v>
      </c>
      <c r="F414" s="28">
        <v>2703</v>
      </c>
      <c r="G414" s="25">
        <f t="shared" si="78"/>
        <v>4344</v>
      </c>
      <c r="H414" s="79">
        <v>43741.484099999994</v>
      </c>
      <c r="I414" s="80">
        <v>47941.471799999999</v>
      </c>
    </row>
    <row r="415" spans="1:9" x14ac:dyDescent="0.25">
      <c r="A415" s="70" t="s">
        <v>867</v>
      </c>
      <c r="B415" s="70" t="str">
        <f t="shared" si="79"/>
        <v>Настенный конвектор Gekon Level U/1HE H50 L120 W23 RAL9016</v>
      </c>
      <c r="C415" s="64" t="str">
        <f t="shared" si="75"/>
        <v>50</v>
      </c>
      <c r="D415" s="60" t="str">
        <f t="shared" si="76"/>
        <v>120</v>
      </c>
      <c r="E415" s="65" t="str">
        <f t="shared" si="77"/>
        <v>23</v>
      </c>
      <c r="F415" s="64">
        <v>2951</v>
      </c>
      <c r="G415" s="65">
        <f t="shared" si="78"/>
        <v>4743</v>
      </c>
      <c r="H415" s="81">
        <v>46884.103799999997</v>
      </c>
      <c r="I415" s="82">
        <v>51370.800899999995</v>
      </c>
    </row>
    <row r="416" spans="1:9" x14ac:dyDescent="0.25">
      <c r="A416" s="23" t="s">
        <v>868</v>
      </c>
      <c r="B416" s="23" t="str">
        <f t="shared" si="79"/>
        <v>Настенный конвектор Gekon Level U/1HE H50 L130 W23 RAL9016</v>
      </c>
      <c r="C416" s="28" t="str">
        <f t="shared" si="75"/>
        <v>50</v>
      </c>
      <c r="D416" s="24" t="str">
        <f t="shared" si="76"/>
        <v>130</v>
      </c>
      <c r="E416" s="25" t="str">
        <f t="shared" si="77"/>
        <v>23</v>
      </c>
      <c r="F416" s="28">
        <v>3199</v>
      </c>
      <c r="G416" s="25">
        <f t="shared" si="78"/>
        <v>5141</v>
      </c>
      <c r="H416" s="79">
        <v>50021.64</v>
      </c>
      <c r="I416" s="80">
        <v>54795.046499999997</v>
      </c>
    </row>
    <row r="417" spans="1:9" x14ac:dyDescent="0.25">
      <c r="A417" s="70" t="s">
        <v>869</v>
      </c>
      <c r="B417" s="70" t="str">
        <f t="shared" si="79"/>
        <v>Настенный конвектор Gekon Level U/1HE H50 L140 W23 RAL9016</v>
      </c>
      <c r="C417" s="64" t="str">
        <f t="shared" si="75"/>
        <v>50</v>
      </c>
      <c r="D417" s="60" t="str">
        <f t="shared" si="76"/>
        <v>140</v>
      </c>
      <c r="E417" s="65" t="str">
        <f t="shared" si="77"/>
        <v>23</v>
      </c>
      <c r="F417" s="64">
        <v>3447</v>
      </c>
      <c r="G417" s="65">
        <f t="shared" si="78"/>
        <v>5540</v>
      </c>
      <c r="H417" s="81">
        <v>53236.445399999997</v>
      </c>
      <c r="I417" s="82">
        <v>58301.644799999995</v>
      </c>
    </row>
    <row r="418" spans="1:9" x14ac:dyDescent="0.25">
      <c r="A418" s="23" t="s">
        <v>870</v>
      </c>
      <c r="B418" s="23" t="str">
        <f t="shared" si="79"/>
        <v>Настенный конвектор Gekon Level U/1HE H50 L150 W23 RAL9016</v>
      </c>
      <c r="C418" s="28" t="str">
        <f t="shared" si="75"/>
        <v>50</v>
      </c>
      <c r="D418" s="24" t="str">
        <f t="shared" si="76"/>
        <v>150</v>
      </c>
      <c r="E418" s="25" t="str">
        <f t="shared" si="77"/>
        <v>23</v>
      </c>
      <c r="F418" s="28">
        <v>3695</v>
      </c>
      <c r="G418" s="25">
        <f t="shared" si="78"/>
        <v>5938</v>
      </c>
      <c r="H418" s="79">
        <v>56373.981599999999</v>
      </c>
      <c r="I418" s="80">
        <v>61725.890399999997</v>
      </c>
    </row>
    <row r="419" spans="1:9" x14ac:dyDescent="0.25">
      <c r="A419" s="70" t="s">
        <v>871</v>
      </c>
      <c r="B419" s="70" t="str">
        <f t="shared" si="79"/>
        <v>Настенный конвектор Gekon Level U/1HE H50 L160 W23 RAL9016</v>
      </c>
      <c r="C419" s="64" t="str">
        <f t="shared" si="75"/>
        <v>50</v>
      </c>
      <c r="D419" s="60" t="str">
        <f t="shared" si="76"/>
        <v>160</v>
      </c>
      <c r="E419" s="65" t="str">
        <f t="shared" si="77"/>
        <v>23</v>
      </c>
      <c r="F419" s="64">
        <v>3943</v>
      </c>
      <c r="G419" s="65">
        <f t="shared" si="78"/>
        <v>6337</v>
      </c>
      <c r="H419" s="81">
        <v>59724.008099999999</v>
      </c>
      <c r="I419" s="82">
        <v>65382.960299999999</v>
      </c>
    </row>
    <row r="420" spans="1:9" x14ac:dyDescent="0.25">
      <c r="A420" s="23" t="s">
        <v>872</v>
      </c>
      <c r="B420" s="23" t="str">
        <f t="shared" si="79"/>
        <v>Настенный конвектор Gekon Level U/1HE H50 L170 W23 RAL9016</v>
      </c>
      <c r="C420" s="28" t="str">
        <f t="shared" si="75"/>
        <v>50</v>
      </c>
      <c r="D420" s="24" t="str">
        <f t="shared" si="76"/>
        <v>170</v>
      </c>
      <c r="E420" s="25" t="str">
        <f t="shared" si="77"/>
        <v>23</v>
      </c>
      <c r="F420" s="28">
        <v>4191</v>
      </c>
      <c r="G420" s="25">
        <f t="shared" si="78"/>
        <v>6735</v>
      </c>
      <c r="H420" s="79">
        <v>62938.813499999997</v>
      </c>
      <c r="I420" s="80">
        <v>68888.541899999997</v>
      </c>
    </row>
    <row r="421" spans="1:9" x14ac:dyDescent="0.25">
      <c r="A421" s="70" t="s">
        <v>873</v>
      </c>
      <c r="B421" s="70" t="str">
        <f t="shared" si="79"/>
        <v>Настенный конвектор Gekon Level U/1HE H50 L180 W23 RAL9016</v>
      </c>
      <c r="C421" s="64" t="str">
        <f t="shared" si="75"/>
        <v>50</v>
      </c>
      <c r="D421" s="60" t="str">
        <f t="shared" si="76"/>
        <v>180</v>
      </c>
      <c r="E421" s="65" t="str">
        <f t="shared" si="77"/>
        <v>23</v>
      </c>
      <c r="F421" s="64">
        <v>4439</v>
      </c>
      <c r="G421" s="65">
        <f t="shared" si="78"/>
        <v>7134</v>
      </c>
      <c r="H421" s="81">
        <v>66076.349699999992</v>
      </c>
      <c r="I421" s="82">
        <v>72312.787499999991</v>
      </c>
    </row>
    <row r="422" spans="1:9" x14ac:dyDescent="0.25">
      <c r="A422" s="23" t="s">
        <v>874</v>
      </c>
      <c r="B422" s="23" t="str">
        <f t="shared" si="79"/>
        <v>Настенный конвектор Gekon Level U/1HE H50 L190 W23 RAL9016</v>
      </c>
      <c r="C422" s="28" t="str">
        <f t="shared" si="75"/>
        <v>50</v>
      </c>
      <c r="D422" s="24" t="str">
        <f t="shared" si="76"/>
        <v>190</v>
      </c>
      <c r="E422" s="25" t="str">
        <f t="shared" si="77"/>
        <v>23</v>
      </c>
      <c r="F422" s="28">
        <v>4687</v>
      </c>
      <c r="G422" s="25">
        <f t="shared" si="78"/>
        <v>7532</v>
      </c>
      <c r="H422" s="79">
        <v>69681.567899999995</v>
      </c>
      <c r="I422" s="80">
        <v>76270.800600000002</v>
      </c>
    </row>
    <row r="423" spans="1:9" x14ac:dyDescent="0.25">
      <c r="A423" s="70" t="s">
        <v>875</v>
      </c>
      <c r="B423" s="70" t="str">
        <f t="shared" si="79"/>
        <v>Настенный конвектор Gekon Level U/1HE H50 L200 W23 RAL9016</v>
      </c>
      <c r="C423" s="64" t="str">
        <f t="shared" si="75"/>
        <v>50</v>
      </c>
      <c r="D423" s="60" t="str">
        <f t="shared" si="76"/>
        <v>200</v>
      </c>
      <c r="E423" s="65" t="str">
        <f t="shared" si="77"/>
        <v>23</v>
      </c>
      <c r="F423" s="64">
        <v>4935</v>
      </c>
      <c r="G423" s="65">
        <f t="shared" si="78"/>
        <v>7931</v>
      </c>
      <c r="H423" s="81">
        <v>72881.122799999997</v>
      </c>
      <c r="I423" s="82">
        <v>79761.131699999998</v>
      </c>
    </row>
    <row r="424" spans="1:9" x14ac:dyDescent="0.25">
      <c r="A424" s="23" t="s">
        <v>876</v>
      </c>
      <c r="B424" s="23" t="str">
        <f t="shared" si="79"/>
        <v>Настенный конвектор Gekon Level U/1HE H50 L210 W23 RAL9016</v>
      </c>
      <c r="C424" s="28" t="str">
        <f t="shared" si="75"/>
        <v>50</v>
      </c>
      <c r="D424" s="24" t="str">
        <f t="shared" si="76"/>
        <v>210</v>
      </c>
      <c r="E424" s="25" t="str">
        <f t="shared" si="77"/>
        <v>23</v>
      </c>
      <c r="F424" s="28">
        <v>5183</v>
      </c>
      <c r="G424" s="25">
        <f t="shared" si="78"/>
        <v>8330</v>
      </c>
      <c r="H424" s="79">
        <v>76302.318299999999</v>
      </c>
      <c r="I424" s="80">
        <v>83494.454099999988</v>
      </c>
    </row>
    <row r="425" spans="1:9" x14ac:dyDescent="0.25">
      <c r="A425" s="70" t="s">
        <v>877</v>
      </c>
      <c r="B425" s="70" t="str">
        <f t="shared" si="79"/>
        <v>Настенный конвектор Gekon Level U/1HE H50 L220 W23 RAL9016</v>
      </c>
      <c r="C425" s="64" t="str">
        <f t="shared" si="75"/>
        <v>50</v>
      </c>
      <c r="D425" s="60" t="str">
        <f t="shared" si="76"/>
        <v>220</v>
      </c>
      <c r="E425" s="65" t="str">
        <f t="shared" si="77"/>
        <v>23</v>
      </c>
      <c r="F425" s="64">
        <v>5431</v>
      </c>
      <c r="G425" s="65">
        <f t="shared" si="78"/>
        <v>8728</v>
      </c>
      <c r="H425" s="81">
        <v>79440.871199999994</v>
      </c>
      <c r="I425" s="82">
        <v>86918.699699999997</v>
      </c>
    </row>
    <row r="426" spans="1:9" x14ac:dyDescent="0.25">
      <c r="A426" s="23" t="s">
        <v>878</v>
      </c>
      <c r="B426" s="23" t="str">
        <f t="shared" si="79"/>
        <v>Настенный конвектор Gekon Level U/1HE H50 L230 W23 RAL9016</v>
      </c>
      <c r="C426" s="28" t="str">
        <f t="shared" si="75"/>
        <v>50</v>
      </c>
      <c r="D426" s="24" t="str">
        <f t="shared" si="76"/>
        <v>230</v>
      </c>
      <c r="E426" s="25" t="str">
        <f t="shared" si="77"/>
        <v>23</v>
      </c>
      <c r="F426" s="28">
        <v>5679</v>
      </c>
      <c r="G426" s="25">
        <f t="shared" si="78"/>
        <v>9127</v>
      </c>
      <c r="H426" s="79">
        <v>82578.407399999996</v>
      </c>
      <c r="I426" s="80">
        <v>90342.945299999992</v>
      </c>
    </row>
    <row r="427" spans="1:9" ht="15.75" thickBot="1" x14ac:dyDescent="0.3">
      <c r="A427" s="71" t="s">
        <v>879</v>
      </c>
      <c r="B427" s="71" t="str">
        <f t="shared" si="79"/>
        <v>Настенный конвектор Gekon Level U/1HE H50 L240 W23 RAL9016</v>
      </c>
      <c r="C427" s="66" t="str">
        <f t="shared" si="75"/>
        <v>50</v>
      </c>
      <c r="D427" s="67" t="str">
        <f t="shared" si="76"/>
        <v>240</v>
      </c>
      <c r="E427" s="68" t="str">
        <f t="shared" si="77"/>
        <v>23</v>
      </c>
      <c r="F427" s="66">
        <v>5927</v>
      </c>
      <c r="G427" s="68">
        <f t="shared" si="78"/>
        <v>9525</v>
      </c>
      <c r="H427" s="83">
        <v>85797.279599999994</v>
      </c>
      <c r="I427" s="84">
        <v>93854.627099999998</v>
      </c>
    </row>
  </sheetData>
  <autoFilter ref="A7:I427" xr:uid="{00000000-0009-0000-0000-000001000000}"/>
  <mergeCells count="9">
    <mergeCell ref="G4:G6"/>
    <mergeCell ref="H4:I4"/>
    <mergeCell ref="A1:E3"/>
    <mergeCell ref="A4:A6"/>
    <mergeCell ref="B4:B6"/>
    <mergeCell ref="C4:C6"/>
    <mergeCell ref="D4:D6"/>
    <mergeCell ref="E4:E6"/>
    <mergeCell ref="F4:F6"/>
  </mergeCells>
  <hyperlinks>
    <hyperlink ref="A4:A6" location="'Gekon Level Wall_Описание'!A160" display="Пример артикула" xr:uid="{00000000-0004-0000-0100-000000000000}"/>
    <hyperlink ref="A1:E3" location="'Gekon Level Wall_Описание'!D16" display="Настенные конвекторы Gekon LeveL Wall" xr:uid="{00000000-0004-0000-0100-000001000000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7"/>
  <sheetViews>
    <sheetView showGridLines="0" zoomScale="80" zoomScaleNormal="80" workbookViewId="0">
      <selection activeCell="K85" sqref="K85"/>
    </sheetView>
  </sheetViews>
  <sheetFormatPr defaultColWidth="9.140625" defaultRowHeight="15" x14ac:dyDescent="0.25"/>
  <cols>
    <col min="1" max="1" width="39.42578125" style="2" bestFit="1" customWidth="1"/>
    <col min="2" max="2" width="71.85546875" style="2" bestFit="1" customWidth="1"/>
    <col min="3" max="9" width="21.7109375" style="2" customWidth="1"/>
    <col min="10" max="11" width="16.7109375" style="1" customWidth="1"/>
    <col min="12" max="12" width="5.140625" style="2" customWidth="1"/>
    <col min="13" max="16384" width="9.140625" style="2"/>
  </cols>
  <sheetData>
    <row r="1" spans="9:11" x14ac:dyDescent="0.25">
      <c r="I1" s="5"/>
    </row>
    <row r="2" spans="9:11" x14ac:dyDescent="0.25">
      <c r="I2" s="5"/>
    </row>
    <row r="3" spans="9:11" x14ac:dyDescent="0.25">
      <c r="I3" s="5"/>
    </row>
    <row r="4" spans="9:11" x14ac:dyDescent="0.25">
      <c r="I4" s="5"/>
    </row>
    <row r="5" spans="9:11" x14ac:dyDescent="0.25">
      <c r="I5" s="5"/>
    </row>
    <row r="6" spans="9:11" x14ac:dyDescent="0.25">
      <c r="I6" s="5"/>
    </row>
    <row r="7" spans="9:11" x14ac:dyDescent="0.25">
      <c r="I7" s="5"/>
      <c r="J7" s="2"/>
      <c r="K7" s="2"/>
    </row>
    <row r="8" spans="9:11" x14ac:dyDescent="0.25">
      <c r="I8" s="5"/>
      <c r="J8" s="2"/>
      <c r="K8" s="2"/>
    </row>
    <row r="9" spans="9:11" x14ac:dyDescent="0.25">
      <c r="I9" s="5"/>
      <c r="J9" s="2"/>
      <c r="K9" s="2"/>
    </row>
    <row r="10" spans="9:11" x14ac:dyDescent="0.25">
      <c r="I10" s="5"/>
      <c r="J10" s="2"/>
      <c r="K10" s="2"/>
    </row>
    <row r="11" spans="9:11" x14ac:dyDescent="0.25">
      <c r="I11" s="5"/>
      <c r="J11" s="2"/>
      <c r="K11" s="2"/>
    </row>
    <row r="12" spans="9:11" x14ac:dyDescent="0.25">
      <c r="I12" s="5"/>
      <c r="J12" s="2"/>
      <c r="K12" s="2"/>
    </row>
    <row r="13" spans="9:11" x14ac:dyDescent="0.25">
      <c r="I13" s="5"/>
      <c r="J13" s="2"/>
      <c r="K13" s="2"/>
    </row>
    <row r="14" spans="9:11" x14ac:dyDescent="0.25">
      <c r="I14" s="5"/>
      <c r="J14" s="2"/>
      <c r="K14" s="2"/>
    </row>
    <row r="15" spans="9:11" x14ac:dyDescent="0.25">
      <c r="I15" s="5"/>
      <c r="J15" s="2"/>
      <c r="K15" s="2"/>
    </row>
    <row r="16" spans="9:11" x14ac:dyDescent="0.25">
      <c r="I16" s="5"/>
      <c r="J16" s="2"/>
      <c r="K16" s="2"/>
    </row>
    <row r="17" spans="9:11" x14ac:dyDescent="0.25">
      <c r="I17" s="5"/>
      <c r="J17" s="2"/>
      <c r="K17" s="2"/>
    </row>
    <row r="18" spans="9:11" x14ac:dyDescent="0.25">
      <c r="I18" s="5"/>
      <c r="J18" s="2"/>
      <c r="K18" s="2"/>
    </row>
    <row r="19" spans="9:11" x14ac:dyDescent="0.25">
      <c r="I19" s="5"/>
      <c r="J19" s="2"/>
      <c r="K19" s="2"/>
    </row>
    <row r="20" spans="9:11" x14ac:dyDescent="0.25">
      <c r="I20" s="5"/>
      <c r="J20" s="2"/>
      <c r="K20" s="2"/>
    </row>
    <row r="21" spans="9:11" x14ac:dyDescent="0.25">
      <c r="I21" s="5"/>
      <c r="J21" s="2"/>
      <c r="K21" s="2"/>
    </row>
    <row r="22" spans="9:11" x14ac:dyDescent="0.25">
      <c r="I22" s="5"/>
      <c r="J22" s="2"/>
      <c r="K22" s="2"/>
    </row>
    <row r="23" spans="9:11" x14ac:dyDescent="0.25">
      <c r="I23" s="5"/>
      <c r="J23" s="2"/>
      <c r="K23" s="2"/>
    </row>
    <row r="24" spans="9:11" x14ac:dyDescent="0.25">
      <c r="I24" s="5"/>
      <c r="J24" s="2"/>
      <c r="K24" s="2"/>
    </row>
    <row r="25" spans="9:11" x14ac:dyDescent="0.25">
      <c r="I25" s="5"/>
      <c r="J25" s="2"/>
      <c r="K25" s="2"/>
    </row>
    <row r="26" spans="9:11" x14ac:dyDescent="0.25">
      <c r="I26" s="5"/>
      <c r="J26" s="2"/>
      <c r="K26" s="2"/>
    </row>
    <row r="27" spans="9:11" x14ac:dyDescent="0.25">
      <c r="I27" s="5"/>
      <c r="J27" s="2"/>
      <c r="K27" s="2"/>
    </row>
    <row r="28" spans="9:11" x14ac:dyDescent="0.25">
      <c r="I28" s="5"/>
      <c r="J28" s="2"/>
      <c r="K28" s="2"/>
    </row>
    <row r="29" spans="9:11" x14ac:dyDescent="0.25">
      <c r="I29" s="5"/>
      <c r="J29" s="2"/>
      <c r="K29" s="2"/>
    </row>
    <row r="30" spans="9:11" x14ac:dyDescent="0.25">
      <c r="I30" s="5"/>
      <c r="J30" s="2"/>
      <c r="K30" s="2"/>
    </row>
    <row r="31" spans="9:11" x14ac:dyDescent="0.25">
      <c r="I31" s="5"/>
      <c r="J31" s="2"/>
      <c r="K31" s="2"/>
    </row>
    <row r="32" spans="9:11" x14ac:dyDescent="0.25">
      <c r="I32" s="5"/>
      <c r="J32" s="2"/>
      <c r="K32" s="2"/>
    </row>
    <row r="33" spans="9:11" x14ac:dyDescent="0.25">
      <c r="I33" s="5"/>
      <c r="J33" s="2"/>
      <c r="K33" s="2"/>
    </row>
    <row r="34" spans="9:11" x14ac:dyDescent="0.25">
      <c r="I34" s="5"/>
      <c r="J34" s="2"/>
      <c r="K34" s="2"/>
    </row>
    <row r="35" spans="9:11" x14ac:dyDescent="0.25">
      <c r="I35" s="5"/>
      <c r="J35" s="2"/>
      <c r="K35" s="2"/>
    </row>
    <row r="36" spans="9:11" x14ac:dyDescent="0.25">
      <c r="I36" s="5"/>
      <c r="J36" s="2"/>
      <c r="K36" s="2"/>
    </row>
    <row r="37" spans="9:11" x14ac:dyDescent="0.25">
      <c r="I37" s="5"/>
      <c r="J37" s="2"/>
      <c r="K37" s="2"/>
    </row>
    <row r="38" spans="9:11" x14ac:dyDescent="0.25">
      <c r="I38" s="5"/>
      <c r="J38" s="2"/>
      <c r="K38" s="2"/>
    </row>
    <row r="39" spans="9:11" x14ac:dyDescent="0.25">
      <c r="I39" s="5"/>
      <c r="J39" s="2"/>
      <c r="K39" s="2"/>
    </row>
    <row r="40" spans="9:11" x14ac:dyDescent="0.25">
      <c r="I40" s="5"/>
      <c r="J40" s="2"/>
      <c r="K40" s="2"/>
    </row>
    <row r="41" spans="9:11" x14ac:dyDescent="0.25">
      <c r="I41" s="5"/>
      <c r="J41" s="2"/>
      <c r="K41" s="2"/>
    </row>
    <row r="42" spans="9:11" x14ac:dyDescent="0.25">
      <c r="I42" s="5"/>
      <c r="J42" s="2"/>
      <c r="K42" s="2"/>
    </row>
    <row r="43" spans="9:11" x14ac:dyDescent="0.25">
      <c r="I43" s="5"/>
      <c r="J43" s="2"/>
      <c r="K43" s="2"/>
    </row>
    <row r="44" spans="9:11" x14ac:dyDescent="0.25">
      <c r="I44" s="5"/>
      <c r="J44" s="2"/>
      <c r="K44" s="2"/>
    </row>
    <row r="45" spans="9:11" x14ac:dyDescent="0.25">
      <c r="I45" s="5"/>
      <c r="J45" s="2"/>
      <c r="K45" s="2"/>
    </row>
    <row r="46" spans="9:11" x14ac:dyDescent="0.25">
      <c r="I46" s="5"/>
      <c r="J46" s="2"/>
      <c r="K46" s="2"/>
    </row>
    <row r="47" spans="9:11" x14ac:dyDescent="0.25">
      <c r="I47" s="5"/>
      <c r="J47" s="2"/>
      <c r="K47" s="2"/>
    </row>
    <row r="48" spans="9:11" x14ac:dyDescent="0.25">
      <c r="I48" s="5"/>
      <c r="J48" s="2"/>
      <c r="K48" s="2"/>
    </row>
    <row r="49" spans="9:11" x14ac:dyDescent="0.25">
      <c r="I49" s="5"/>
      <c r="J49" s="2"/>
      <c r="K49" s="2"/>
    </row>
    <row r="50" spans="9:11" x14ac:dyDescent="0.25">
      <c r="I50" s="5"/>
      <c r="J50" s="2"/>
      <c r="K50" s="2"/>
    </row>
    <row r="51" spans="9:11" x14ac:dyDescent="0.25">
      <c r="I51" s="5"/>
      <c r="J51" s="2"/>
      <c r="K51" s="2"/>
    </row>
    <row r="52" spans="9:11" x14ac:dyDescent="0.25">
      <c r="I52" s="5"/>
      <c r="J52" s="2"/>
      <c r="K52" s="2"/>
    </row>
    <row r="53" spans="9:11" x14ac:dyDescent="0.25">
      <c r="I53" s="5"/>
      <c r="J53" s="2"/>
      <c r="K53" s="2"/>
    </row>
    <row r="54" spans="9:11" x14ac:dyDescent="0.25">
      <c r="I54" s="5"/>
      <c r="J54" s="2"/>
      <c r="K54" s="2"/>
    </row>
    <row r="55" spans="9:11" x14ac:dyDescent="0.25">
      <c r="I55" s="5"/>
      <c r="J55" s="2"/>
      <c r="K55" s="2"/>
    </row>
    <row r="56" spans="9:11" x14ac:dyDescent="0.25">
      <c r="I56" s="5"/>
      <c r="J56" s="2"/>
      <c r="K56" s="2"/>
    </row>
    <row r="57" spans="9:11" x14ac:dyDescent="0.25">
      <c r="I57" s="5"/>
      <c r="J57" s="2"/>
      <c r="K57" s="2"/>
    </row>
    <row r="58" spans="9:11" x14ac:dyDescent="0.25">
      <c r="I58" s="5"/>
      <c r="J58" s="2"/>
      <c r="K58" s="2"/>
    </row>
    <row r="59" spans="9:11" x14ac:dyDescent="0.25">
      <c r="I59" s="5"/>
      <c r="J59" s="2"/>
      <c r="K59" s="2"/>
    </row>
    <row r="60" spans="9:11" x14ac:dyDescent="0.25">
      <c r="I60" s="5"/>
      <c r="J60" s="2"/>
      <c r="K60" s="2"/>
    </row>
    <row r="61" spans="9:11" x14ac:dyDescent="0.25">
      <c r="I61" s="5"/>
      <c r="J61" s="2"/>
      <c r="K61" s="2"/>
    </row>
    <row r="62" spans="9:11" x14ac:dyDescent="0.25">
      <c r="I62" s="5"/>
      <c r="J62" s="2"/>
      <c r="K62" s="2"/>
    </row>
    <row r="63" spans="9:11" x14ac:dyDescent="0.25">
      <c r="I63" s="5"/>
      <c r="J63" s="2"/>
      <c r="K63" s="2"/>
    </row>
    <row r="64" spans="9:11" x14ac:dyDescent="0.25">
      <c r="I64" s="5"/>
      <c r="J64" s="2"/>
      <c r="K64" s="2"/>
    </row>
    <row r="65" spans="9:11" x14ac:dyDescent="0.25">
      <c r="I65" s="5"/>
      <c r="J65" s="2"/>
      <c r="K65" s="2"/>
    </row>
    <row r="66" spans="9:11" x14ac:dyDescent="0.25">
      <c r="I66" s="5"/>
      <c r="J66" s="2"/>
      <c r="K66" s="2"/>
    </row>
    <row r="67" spans="9:11" x14ac:dyDescent="0.25">
      <c r="I67" s="5"/>
      <c r="J67" s="2"/>
      <c r="K67" s="2"/>
    </row>
    <row r="68" spans="9:11" x14ac:dyDescent="0.25">
      <c r="I68" s="5"/>
      <c r="J68" s="2"/>
      <c r="K68" s="2"/>
    </row>
    <row r="69" spans="9:11" x14ac:dyDescent="0.25">
      <c r="I69" s="5"/>
      <c r="J69" s="2"/>
      <c r="K69" s="2"/>
    </row>
    <row r="70" spans="9:11" x14ac:dyDescent="0.25">
      <c r="I70" s="5"/>
      <c r="J70" s="2"/>
      <c r="K70" s="2"/>
    </row>
    <row r="71" spans="9:11" x14ac:dyDescent="0.25">
      <c r="I71" s="5"/>
      <c r="J71" s="2"/>
      <c r="K71" s="2"/>
    </row>
    <row r="72" spans="9:11" x14ac:dyDescent="0.25">
      <c r="I72" s="5"/>
      <c r="J72" s="2"/>
      <c r="K72" s="2"/>
    </row>
    <row r="73" spans="9:11" x14ac:dyDescent="0.25">
      <c r="I73" s="5"/>
      <c r="J73" s="2"/>
      <c r="K73" s="2"/>
    </row>
    <row r="74" spans="9:11" x14ac:dyDescent="0.25">
      <c r="I74" s="5"/>
      <c r="J74" s="2"/>
      <c r="K74" s="2"/>
    </row>
    <row r="75" spans="9:11" x14ac:dyDescent="0.25">
      <c r="I75" s="5"/>
      <c r="J75" s="2"/>
      <c r="K75" s="2"/>
    </row>
    <row r="76" spans="9:11" x14ac:dyDescent="0.25">
      <c r="I76" s="5"/>
      <c r="J76" s="2"/>
      <c r="K76" s="2"/>
    </row>
    <row r="77" spans="9:11" x14ac:dyDescent="0.25">
      <c r="I77" s="5"/>
      <c r="J77" s="2"/>
      <c r="K77" s="2"/>
    </row>
    <row r="78" spans="9:11" x14ac:dyDescent="0.25">
      <c r="I78" s="5"/>
      <c r="J78" s="2"/>
      <c r="K78" s="2"/>
    </row>
    <row r="79" spans="9:11" x14ac:dyDescent="0.25">
      <c r="I79" s="5"/>
      <c r="J79" s="2"/>
      <c r="K79" s="2"/>
    </row>
    <row r="80" spans="9:11" x14ac:dyDescent="0.25">
      <c r="I80" s="5"/>
      <c r="J80" s="2"/>
      <c r="K80" s="2"/>
    </row>
    <row r="81" spans="9:11" x14ac:dyDescent="0.25">
      <c r="I81" s="5"/>
      <c r="J81" s="2"/>
      <c r="K81" s="2"/>
    </row>
    <row r="82" spans="9:11" x14ac:dyDescent="0.25">
      <c r="I82" s="5"/>
      <c r="J82" s="2"/>
      <c r="K82" s="2"/>
    </row>
    <row r="83" spans="9:11" x14ac:dyDescent="0.25">
      <c r="I83" s="5"/>
      <c r="J83" s="2"/>
      <c r="K83" s="2"/>
    </row>
    <row r="84" spans="9:11" x14ac:dyDescent="0.25">
      <c r="I84" s="5"/>
      <c r="J84" s="2"/>
      <c r="K84" s="2"/>
    </row>
    <row r="85" spans="9:11" x14ac:dyDescent="0.25">
      <c r="I85" s="5"/>
      <c r="J85" s="2"/>
      <c r="K85" s="2"/>
    </row>
    <row r="86" spans="9:11" x14ac:dyDescent="0.25">
      <c r="I86" s="5"/>
      <c r="J86" s="2"/>
      <c r="K86" s="2"/>
    </row>
    <row r="87" spans="9:11" x14ac:dyDescent="0.25">
      <c r="I87" s="5"/>
      <c r="J87" s="2"/>
      <c r="K87" s="2"/>
    </row>
    <row r="88" spans="9:11" x14ac:dyDescent="0.25">
      <c r="I88" s="5"/>
      <c r="J88" s="2"/>
      <c r="K88" s="2"/>
    </row>
    <row r="89" spans="9:11" x14ac:dyDescent="0.25">
      <c r="I89" s="5"/>
      <c r="J89" s="2"/>
      <c r="K89" s="2"/>
    </row>
    <row r="90" spans="9:11" x14ac:dyDescent="0.25">
      <c r="I90" s="5"/>
      <c r="J90" s="2"/>
      <c r="K90" s="2"/>
    </row>
    <row r="91" spans="9:11" x14ac:dyDescent="0.25">
      <c r="I91" s="5"/>
      <c r="J91" s="2"/>
      <c r="K91" s="2"/>
    </row>
    <row r="92" spans="9:11" x14ac:dyDescent="0.25">
      <c r="I92" s="5"/>
      <c r="J92" s="2"/>
      <c r="K92" s="2"/>
    </row>
    <row r="93" spans="9:11" x14ac:dyDescent="0.25">
      <c r="I93" s="5"/>
      <c r="J93" s="2"/>
      <c r="K93" s="2"/>
    </row>
    <row r="94" spans="9:11" x14ac:dyDescent="0.25">
      <c r="I94" s="5"/>
      <c r="J94" s="2"/>
      <c r="K94" s="2"/>
    </row>
    <row r="95" spans="9:11" x14ac:dyDescent="0.25">
      <c r="I95" s="5"/>
      <c r="J95" s="2"/>
      <c r="K95" s="2"/>
    </row>
    <row r="96" spans="9:11" x14ac:dyDescent="0.25">
      <c r="I96" s="5"/>
      <c r="J96" s="2"/>
      <c r="K96" s="2"/>
    </row>
    <row r="97" spans="9:11" x14ac:dyDescent="0.25">
      <c r="I97" s="5"/>
      <c r="J97" s="2"/>
      <c r="K97" s="2"/>
    </row>
    <row r="98" spans="9:11" x14ac:dyDescent="0.25">
      <c r="I98" s="5"/>
      <c r="J98" s="2"/>
      <c r="K98" s="2"/>
    </row>
    <row r="99" spans="9:11" x14ac:dyDescent="0.25">
      <c r="I99" s="5"/>
      <c r="J99" s="2"/>
      <c r="K99" s="2"/>
    </row>
    <row r="100" spans="9:11" x14ac:dyDescent="0.25">
      <c r="I100" s="5"/>
      <c r="J100" s="2"/>
      <c r="K100" s="2"/>
    </row>
    <row r="101" spans="9:11" x14ac:dyDescent="0.25">
      <c r="I101" s="5"/>
      <c r="J101" s="2"/>
      <c r="K101" s="2"/>
    </row>
    <row r="102" spans="9:11" x14ac:dyDescent="0.25">
      <c r="I102" s="5"/>
      <c r="J102" s="2"/>
      <c r="K102" s="2"/>
    </row>
    <row r="103" spans="9:11" x14ac:dyDescent="0.25">
      <c r="I103" s="5"/>
      <c r="J103" s="2"/>
      <c r="K103" s="2"/>
    </row>
    <row r="104" spans="9:11" x14ac:dyDescent="0.25">
      <c r="I104" s="5"/>
      <c r="J104" s="2"/>
      <c r="K104" s="2"/>
    </row>
    <row r="105" spans="9:11" x14ac:dyDescent="0.25">
      <c r="I105" s="5"/>
      <c r="J105" s="2"/>
      <c r="K105" s="2"/>
    </row>
    <row r="106" spans="9:11" x14ac:dyDescent="0.25">
      <c r="I106" s="5"/>
      <c r="J106" s="2"/>
      <c r="K106" s="2"/>
    </row>
    <row r="107" spans="9:11" x14ac:dyDescent="0.25">
      <c r="I107" s="5"/>
      <c r="J107" s="2"/>
      <c r="K107" s="2"/>
    </row>
    <row r="108" spans="9:11" x14ac:dyDescent="0.25">
      <c r="I108" s="5"/>
      <c r="J108" s="2"/>
      <c r="K108" s="2"/>
    </row>
    <row r="109" spans="9:11" x14ac:dyDescent="0.25">
      <c r="I109" s="5"/>
      <c r="J109" s="2"/>
      <c r="K109" s="2"/>
    </row>
    <row r="110" spans="9:11" x14ac:dyDescent="0.25">
      <c r="I110" s="5"/>
      <c r="J110" s="2"/>
      <c r="K110" s="2"/>
    </row>
    <row r="111" spans="9:11" x14ac:dyDescent="0.25">
      <c r="I111" s="5"/>
      <c r="J111" s="2"/>
      <c r="K111" s="2"/>
    </row>
    <row r="112" spans="9:11" x14ac:dyDescent="0.25">
      <c r="I112" s="5"/>
      <c r="J112" s="2"/>
      <c r="K112" s="2"/>
    </row>
    <row r="113" spans="9:11" x14ac:dyDescent="0.25">
      <c r="I113" s="5"/>
      <c r="J113" s="2"/>
      <c r="K113" s="2"/>
    </row>
    <row r="114" spans="9:11" x14ac:dyDescent="0.25">
      <c r="I114" s="5"/>
      <c r="J114" s="2"/>
      <c r="K114" s="2"/>
    </row>
    <row r="115" spans="9:11" x14ac:dyDescent="0.25">
      <c r="I115" s="5"/>
      <c r="J115" s="2"/>
      <c r="K115" s="2"/>
    </row>
    <row r="116" spans="9:11" x14ac:dyDescent="0.25">
      <c r="I116" s="5"/>
      <c r="J116" s="2"/>
      <c r="K116" s="2"/>
    </row>
    <row r="117" spans="9:11" x14ac:dyDescent="0.25">
      <c r="I117" s="5"/>
      <c r="J117" s="2"/>
      <c r="K117" s="2"/>
    </row>
    <row r="118" spans="9:11" x14ac:dyDescent="0.25">
      <c r="I118" s="5"/>
      <c r="J118" s="2"/>
      <c r="K118" s="2"/>
    </row>
    <row r="119" spans="9:11" x14ac:dyDescent="0.25">
      <c r="I119" s="5"/>
      <c r="J119" s="2"/>
      <c r="K119" s="2"/>
    </row>
    <row r="120" spans="9:11" x14ac:dyDescent="0.25">
      <c r="I120" s="5"/>
      <c r="J120" s="2"/>
      <c r="K120" s="2"/>
    </row>
    <row r="121" spans="9:11" x14ac:dyDescent="0.25">
      <c r="I121" s="5"/>
      <c r="J121" s="2"/>
      <c r="K121" s="2"/>
    </row>
    <row r="122" spans="9:11" x14ac:dyDescent="0.25">
      <c r="I122" s="5"/>
      <c r="J122" s="2"/>
      <c r="K122" s="2"/>
    </row>
    <row r="123" spans="9:11" x14ac:dyDescent="0.25">
      <c r="I123" s="5"/>
      <c r="J123" s="2"/>
      <c r="K123" s="2"/>
    </row>
    <row r="124" spans="9:11" x14ac:dyDescent="0.25">
      <c r="I124" s="5"/>
      <c r="J124" s="2"/>
      <c r="K124" s="2"/>
    </row>
    <row r="125" spans="9:11" x14ac:dyDescent="0.25">
      <c r="I125" s="5"/>
      <c r="J125" s="2"/>
      <c r="K125" s="2"/>
    </row>
    <row r="126" spans="9:11" x14ac:dyDescent="0.25">
      <c r="I126" s="5"/>
      <c r="J126" s="2"/>
      <c r="K126" s="2"/>
    </row>
    <row r="127" spans="9:11" x14ac:dyDescent="0.25">
      <c r="I127" s="5"/>
      <c r="J127" s="2"/>
      <c r="K127" s="2"/>
    </row>
    <row r="128" spans="9:11" x14ac:dyDescent="0.25">
      <c r="I128" s="5"/>
      <c r="J128" s="2"/>
      <c r="K128" s="2"/>
    </row>
    <row r="129" spans="9:11" x14ac:dyDescent="0.25">
      <c r="I129" s="5"/>
      <c r="J129" s="2"/>
      <c r="K129" s="2"/>
    </row>
    <row r="130" spans="9:11" x14ac:dyDescent="0.25">
      <c r="I130" s="5"/>
      <c r="J130" s="2"/>
      <c r="K130" s="2"/>
    </row>
    <row r="131" spans="9:11" x14ac:dyDescent="0.25">
      <c r="I131" s="5"/>
      <c r="J131" s="2"/>
      <c r="K131" s="2"/>
    </row>
    <row r="132" spans="9:11" x14ac:dyDescent="0.25">
      <c r="I132" s="5"/>
      <c r="J132" s="2"/>
      <c r="K132" s="2"/>
    </row>
    <row r="133" spans="9:11" x14ac:dyDescent="0.25">
      <c r="I133" s="5"/>
      <c r="J133" s="2"/>
      <c r="K133" s="2"/>
    </row>
    <row r="134" spans="9:11" x14ac:dyDescent="0.25">
      <c r="I134" s="5"/>
      <c r="J134" s="2"/>
      <c r="K134" s="2"/>
    </row>
    <row r="135" spans="9:11" x14ac:dyDescent="0.25">
      <c r="I135" s="5"/>
      <c r="J135" s="2"/>
      <c r="K135" s="2"/>
    </row>
    <row r="136" spans="9:11" x14ac:dyDescent="0.25">
      <c r="I136" s="5"/>
      <c r="J136" s="2"/>
      <c r="K136" s="2"/>
    </row>
    <row r="137" spans="9:11" x14ac:dyDescent="0.25">
      <c r="I137" s="5"/>
      <c r="J137" s="2"/>
      <c r="K137" s="2"/>
    </row>
    <row r="138" spans="9:11" x14ac:dyDescent="0.25">
      <c r="I138" s="5"/>
      <c r="J138" s="2"/>
      <c r="K138" s="2"/>
    </row>
    <row r="139" spans="9:11" x14ac:dyDescent="0.25">
      <c r="I139" s="5"/>
      <c r="J139" s="2"/>
      <c r="K139" s="2"/>
    </row>
    <row r="140" spans="9:11" x14ac:dyDescent="0.25">
      <c r="I140" s="5"/>
      <c r="J140" s="2"/>
      <c r="K140" s="2"/>
    </row>
    <row r="141" spans="9:11" x14ac:dyDescent="0.25">
      <c r="I141" s="5"/>
      <c r="J141" s="2"/>
      <c r="K141" s="2"/>
    </row>
    <row r="142" spans="9:11" x14ac:dyDescent="0.25">
      <c r="I142" s="5"/>
      <c r="J142" s="2"/>
      <c r="K142" s="2"/>
    </row>
    <row r="143" spans="9:11" x14ac:dyDescent="0.25">
      <c r="I143" s="5"/>
      <c r="J143" s="2"/>
      <c r="K143" s="2"/>
    </row>
    <row r="144" spans="9:11" x14ac:dyDescent="0.25">
      <c r="I144" s="5"/>
      <c r="J144" s="2"/>
      <c r="K144" s="2"/>
    </row>
    <row r="145" spans="9:11" x14ac:dyDescent="0.25">
      <c r="I145" s="5"/>
      <c r="J145" s="2"/>
      <c r="K145" s="2"/>
    </row>
    <row r="146" spans="9:11" x14ac:dyDescent="0.25">
      <c r="I146" s="5"/>
      <c r="J146" s="2"/>
      <c r="K146" s="2"/>
    </row>
    <row r="147" spans="9:11" x14ac:dyDescent="0.25">
      <c r="I147" s="5"/>
      <c r="J147" s="2"/>
      <c r="K147" s="2"/>
    </row>
    <row r="148" spans="9:11" x14ac:dyDescent="0.25">
      <c r="I148" s="5"/>
      <c r="J148" s="2"/>
      <c r="K148" s="2"/>
    </row>
    <row r="149" spans="9:11" x14ac:dyDescent="0.25">
      <c r="I149" s="5"/>
      <c r="J149" s="2"/>
      <c r="K149" s="2"/>
    </row>
    <row r="150" spans="9:11" x14ac:dyDescent="0.25">
      <c r="I150" s="5"/>
      <c r="J150" s="2"/>
      <c r="K150" s="2"/>
    </row>
    <row r="151" spans="9:11" x14ac:dyDescent="0.25">
      <c r="I151" s="5"/>
      <c r="J151" s="2"/>
      <c r="K151" s="2"/>
    </row>
    <row r="152" spans="9:11" x14ac:dyDescent="0.25">
      <c r="I152" s="5"/>
      <c r="J152" s="2"/>
      <c r="K152" s="2"/>
    </row>
    <row r="153" spans="9:11" x14ac:dyDescent="0.25">
      <c r="I153" s="5"/>
      <c r="J153" s="2"/>
      <c r="K153" s="2"/>
    </row>
    <row r="154" spans="9:11" x14ac:dyDescent="0.25">
      <c r="I154" s="5"/>
      <c r="J154" s="2"/>
      <c r="K154" s="2"/>
    </row>
    <row r="155" spans="9:11" x14ac:dyDescent="0.25">
      <c r="I155" s="5"/>
      <c r="J155" s="2"/>
      <c r="K155" s="2"/>
    </row>
    <row r="156" spans="9:11" x14ac:dyDescent="0.25">
      <c r="I156" s="5"/>
      <c r="J156" s="2"/>
      <c r="K156" s="2"/>
    </row>
    <row r="157" spans="9:11" x14ac:dyDescent="0.25">
      <c r="I157" s="5"/>
      <c r="J157" s="2"/>
      <c r="K157" s="2"/>
    </row>
    <row r="158" spans="9:11" x14ac:dyDescent="0.25">
      <c r="I158" s="5"/>
      <c r="J158" s="2"/>
      <c r="K158" s="2"/>
    </row>
    <row r="159" spans="9:11" x14ac:dyDescent="0.25">
      <c r="I159" s="5"/>
      <c r="J159" s="2"/>
      <c r="K159" s="2"/>
    </row>
    <row r="160" spans="9:11" x14ac:dyDescent="0.25">
      <c r="I160" s="5"/>
      <c r="J160" s="2"/>
      <c r="K160" s="2"/>
    </row>
    <row r="161" spans="9:11" x14ac:dyDescent="0.25">
      <c r="I161" s="5"/>
      <c r="J161" s="2"/>
      <c r="K161" s="2"/>
    </row>
    <row r="162" spans="9:11" x14ac:dyDescent="0.25">
      <c r="I162" s="5"/>
      <c r="J162" s="2"/>
      <c r="K162" s="2"/>
    </row>
    <row r="163" spans="9:11" x14ac:dyDescent="0.25">
      <c r="I163" s="5"/>
      <c r="J163" s="2"/>
      <c r="K163" s="2"/>
    </row>
    <row r="164" spans="9:11" x14ac:dyDescent="0.25">
      <c r="I164" s="5"/>
      <c r="J164" s="2"/>
      <c r="K164" s="2"/>
    </row>
    <row r="165" spans="9:11" x14ac:dyDescent="0.25">
      <c r="I165" s="5"/>
      <c r="J165" s="2"/>
      <c r="K165" s="2"/>
    </row>
    <row r="166" spans="9:11" x14ac:dyDescent="0.25">
      <c r="I166" s="5"/>
      <c r="J166" s="2"/>
      <c r="K166" s="2"/>
    </row>
    <row r="167" spans="9:11" x14ac:dyDescent="0.25">
      <c r="I167" s="5"/>
      <c r="J167" s="2"/>
      <c r="K167" s="2"/>
    </row>
    <row r="168" spans="9:11" x14ac:dyDescent="0.25">
      <c r="I168" s="5"/>
      <c r="J168" s="2"/>
      <c r="K168" s="2"/>
    </row>
    <row r="169" spans="9:11" x14ac:dyDescent="0.25">
      <c r="I169" s="5"/>
      <c r="J169" s="2"/>
      <c r="K169" s="2"/>
    </row>
    <row r="170" spans="9:11" x14ac:dyDescent="0.25">
      <c r="I170" s="5"/>
      <c r="J170" s="2"/>
      <c r="K170" s="2"/>
    </row>
    <row r="171" spans="9:11" x14ac:dyDescent="0.25">
      <c r="I171" s="5"/>
      <c r="J171" s="2"/>
      <c r="K171" s="2"/>
    </row>
    <row r="172" spans="9:11" x14ac:dyDescent="0.25">
      <c r="I172" s="5"/>
      <c r="J172" s="2"/>
      <c r="K172" s="2"/>
    </row>
    <row r="173" spans="9:11" x14ac:dyDescent="0.25">
      <c r="I173" s="5"/>
      <c r="J173" s="2"/>
      <c r="K173" s="2"/>
    </row>
    <row r="174" spans="9:11" x14ac:dyDescent="0.25">
      <c r="I174" s="5"/>
      <c r="J174" s="2"/>
      <c r="K174" s="2"/>
    </row>
    <row r="175" spans="9:11" x14ac:dyDescent="0.25">
      <c r="I175" s="5"/>
      <c r="J175" s="2"/>
      <c r="K175" s="2"/>
    </row>
    <row r="176" spans="9:11" x14ac:dyDescent="0.25">
      <c r="I176" s="5"/>
      <c r="J176" s="2"/>
      <c r="K176" s="2"/>
    </row>
    <row r="177" spans="1:11" x14ac:dyDescent="0.25">
      <c r="I177" s="5"/>
      <c r="J177" s="2"/>
      <c r="K177" s="2"/>
    </row>
    <row r="178" spans="1:11" x14ac:dyDescent="0.25">
      <c r="I178" s="5"/>
      <c r="J178" s="2"/>
      <c r="K178" s="2"/>
    </row>
    <row r="179" spans="1:11" x14ac:dyDescent="0.25">
      <c r="I179" s="5"/>
      <c r="J179" s="2"/>
      <c r="K179" s="2"/>
    </row>
    <row r="180" spans="1:11" x14ac:dyDescent="0.25">
      <c r="I180" s="5"/>
      <c r="J180" s="2"/>
      <c r="K180" s="2"/>
    </row>
    <row r="181" spans="1:11" x14ac:dyDescent="0.25">
      <c r="I181" s="5"/>
      <c r="J181" s="2"/>
      <c r="K181" s="2"/>
    </row>
    <row r="182" spans="1:11" x14ac:dyDescent="0.25">
      <c r="I182" s="5"/>
      <c r="J182" s="2"/>
      <c r="K182" s="2"/>
    </row>
    <row r="183" spans="1:11" x14ac:dyDescent="0.25">
      <c r="I183" s="5"/>
      <c r="J183" s="2"/>
      <c r="K183" s="2"/>
    </row>
    <row r="184" spans="1:11" x14ac:dyDescent="0.25">
      <c r="I184" s="5"/>
      <c r="J184" s="2"/>
      <c r="K184" s="2"/>
    </row>
    <row r="185" spans="1:11" x14ac:dyDescent="0.25">
      <c r="I185" s="5"/>
      <c r="J185" s="2"/>
      <c r="K185" s="2"/>
    </row>
    <row r="186" spans="1:11" x14ac:dyDescent="0.25">
      <c r="I186" s="5"/>
      <c r="J186" s="2"/>
      <c r="K186" s="2"/>
    </row>
    <row r="187" spans="1:11" ht="15.75" thickBot="1" x14ac:dyDescent="0.3">
      <c r="A187" s="7"/>
      <c r="B187" s="7"/>
      <c r="C187" s="7"/>
      <c r="D187" s="7"/>
      <c r="E187" s="7"/>
      <c r="F187" s="7"/>
      <c r="G187" s="7"/>
      <c r="H187" s="7"/>
      <c r="I187" s="6"/>
      <c r="J187" s="2"/>
      <c r="K187" s="2"/>
    </row>
  </sheetData>
  <pageMargins left="0.7" right="0.7" top="0.75" bottom="0.75" header="0.3" footer="0.3"/>
  <pageSetup paperSize="9" scale="3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5"/>
  <sheetViews>
    <sheetView showGridLines="0" tabSelected="1" zoomScale="90" zoomScaleNormal="90" workbookViewId="0">
      <pane xSplit="7" ySplit="7" topLeftCell="H8" activePane="bottomRight" state="frozen"/>
      <selection pane="topRight" activeCell="H1" sqref="H1"/>
      <selection pane="bottomLeft" activeCell="A5" sqref="A5"/>
      <selection pane="bottomRight" activeCell="P20" sqref="P20"/>
    </sheetView>
  </sheetViews>
  <sheetFormatPr defaultColWidth="9.140625" defaultRowHeight="15" x14ac:dyDescent="0.25"/>
  <cols>
    <col min="1" max="1" width="29.28515625" bestFit="1" customWidth="1"/>
    <col min="2" max="2" width="55.140625" bestFit="1" customWidth="1"/>
    <col min="3" max="3" width="5.5703125" bestFit="1" customWidth="1"/>
    <col min="4" max="4" width="5.85546875" bestFit="1" customWidth="1"/>
    <col min="5" max="5" width="5.42578125" bestFit="1" customWidth="1"/>
    <col min="6" max="7" width="14.85546875" bestFit="1" customWidth="1"/>
    <col min="8" max="8" width="1.140625" customWidth="1"/>
    <col min="9" max="14" width="12.5703125" bestFit="1" customWidth="1"/>
    <col min="15" max="15" width="1.140625" customWidth="1"/>
    <col min="16" max="21" width="12.5703125" bestFit="1" customWidth="1"/>
  </cols>
  <sheetData>
    <row r="1" spans="1:21" x14ac:dyDescent="0.25">
      <c r="A1" s="96" t="s">
        <v>889</v>
      </c>
      <c r="B1" s="97"/>
      <c r="C1" s="97"/>
      <c r="D1" s="97"/>
      <c r="E1" s="98"/>
      <c r="F1" s="44" t="s">
        <v>880</v>
      </c>
      <c r="G1" s="45">
        <v>95</v>
      </c>
      <c r="H1" s="85"/>
      <c r="I1" s="114" t="s">
        <v>443</v>
      </c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x14ac:dyDescent="0.25">
      <c r="A2" s="99"/>
      <c r="B2" s="100"/>
      <c r="C2" s="100"/>
      <c r="D2" s="100"/>
      <c r="E2" s="101"/>
      <c r="F2" s="46" t="s">
        <v>881</v>
      </c>
      <c r="G2" s="47">
        <v>85</v>
      </c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7"/>
    </row>
    <row r="3" spans="1:21" ht="15.75" thickBot="1" x14ac:dyDescent="0.3">
      <c r="A3" s="102"/>
      <c r="B3" s="103"/>
      <c r="C3" s="103"/>
      <c r="D3" s="103"/>
      <c r="E3" s="104"/>
      <c r="F3" s="48" t="s">
        <v>882</v>
      </c>
      <c r="G3" s="49">
        <v>20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1" ht="15.75" customHeight="1" thickBot="1" x14ac:dyDescent="0.3">
      <c r="A4" s="105" t="s">
        <v>429</v>
      </c>
      <c r="B4" s="91" t="s">
        <v>23</v>
      </c>
      <c r="C4" s="91" t="s">
        <v>440</v>
      </c>
      <c r="D4" s="91" t="s">
        <v>441</v>
      </c>
      <c r="E4" s="91" t="s">
        <v>442</v>
      </c>
      <c r="F4" s="120" t="s">
        <v>24</v>
      </c>
      <c r="G4" s="120" t="str">
        <f>"Тепоотдача, Вт
("&amp;$G$1&amp;"/"&amp;$G$2&amp;"/"&amp;$G$3&amp;")"</f>
        <v>Тепоотдача, Вт
(95/85/20)</v>
      </c>
      <c r="H4" s="30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1" ht="15.75" thickBot="1" x14ac:dyDescent="0.3">
      <c r="A5" s="106"/>
      <c r="B5" s="92"/>
      <c r="C5" s="92"/>
      <c r="D5" s="92"/>
      <c r="E5" s="92"/>
      <c r="F5" s="92"/>
      <c r="G5" s="92"/>
      <c r="H5" s="31"/>
      <c r="I5" s="111" t="s">
        <v>444</v>
      </c>
      <c r="J5" s="112"/>
      <c r="K5" s="112"/>
      <c r="L5" s="112"/>
      <c r="M5" s="112"/>
      <c r="N5" s="113"/>
      <c r="O5" s="29"/>
      <c r="P5" s="111" t="s">
        <v>445</v>
      </c>
      <c r="Q5" s="112"/>
      <c r="R5" s="112"/>
      <c r="S5" s="112"/>
      <c r="T5" s="112"/>
      <c r="U5" s="113"/>
    </row>
    <row r="6" spans="1:21" ht="32.25" customHeight="1" thickBot="1" x14ac:dyDescent="0.3">
      <c r="A6" s="107"/>
      <c r="B6" s="93"/>
      <c r="C6" s="93"/>
      <c r="D6" s="93"/>
      <c r="E6" s="93"/>
      <c r="F6" s="93"/>
      <c r="G6" s="93"/>
      <c r="H6" s="32"/>
      <c r="I6" s="34" t="s">
        <v>453</v>
      </c>
      <c r="J6" s="34" t="s">
        <v>454</v>
      </c>
      <c r="K6" s="34" t="s">
        <v>455</v>
      </c>
      <c r="L6" s="34" t="s">
        <v>452</v>
      </c>
      <c r="M6" s="34" t="s">
        <v>456</v>
      </c>
      <c r="N6" s="34" t="s">
        <v>457</v>
      </c>
      <c r="O6" s="86"/>
      <c r="P6" s="34" t="s">
        <v>453</v>
      </c>
      <c r="Q6" s="34" t="s">
        <v>454</v>
      </c>
      <c r="R6" s="34" t="s">
        <v>455</v>
      </c>
      <c r="S6" s="34" t="s">
        <v>452</v>
      </c>
      <c r="T6" s="34" t="s">
        <v>456</v>
      </c>
      <c r="U6" s="34" t="s">
        <v>457</v>
      </c>
    </row>
    <row r="7" spans="1:21" ht="15.75" thickBot="1" x14ac:dyDescent="0.3">
      <c r="A7" s="19"/>
      <c r="B7" s="19"/>
      <c r="C7" s="27"/>
      <c r="D7" s="20"/>
      <c r="E7" s="21"/>
      <c r="F7" s="50" t="s">
        <v>883</v>
      </c>
      <c r="G7" s="50" t="str">
        <f>"dT="&amp;($G$1+$G$2)/2-$G$3</f>
        <v>dT=70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69" t="s">
        <v>891</v>
      </c>
      <c r="B8" s="69" t="s">
        <v>33</v>
      </c>
      <c r="C8" s="61" t="s">
        <v>0</v>
      </c>
      <c r="D8" s="62" t="s">
        <v>25</v>
      </c>
      <c r="E8" s="63" t="s">
        <v>26</v>
      </c>
      <c r="F8" s="63">
        <v>200</v>
      </c>
      <c r="G8" s="63">
        <v>322</v>
      </c>
      <c r="H8" s="75"/>
      <c r="I8" s="76">
        <v>5322.4245000000001</v>
      </c>
      <c r="J8" s="76">
        <v>5446.4618999999993</v>
      </c>
      <c r="K8" s="76">
        <v>5653.8687</v>
      </c>
      <c r="L8" s="76">
        <v>6179.5025999999998</v>
      </c>
      <c r="M8" s="76">
        <v>6462.1451999999999</v>
      </c>
      <c r="N8" s="76">
        <v>6931.8606</v>
      </c>
      <c r="O8" s="76"/>
      <c r="P8" s="76">
        <v>6160.1852999999992</v>
      </c>
      <c r="Q8" s="76">
        <v>6294.3896999999997</v>
      </c>
      <c r="R8" s="76">
        <v>6517.0469999999996</v>
      </c>
      <c r="S8" s="76">
        <v>7082.3321999999998</v>
      </c>
      <c r="T8" s="76">
        <v>7385.3087999999998</v>
      </c>
      <c r="U8" s="76">
        <v>7890.6086999999998</v>
      </c>
    </row>
    <row r="9" spans="1:21" x14ac:dyDescent="0.25">
      <c r="A9" s="23" t="s">
        <v>892</v>
      </c>
      <c r="B9" s="23" t="s">
        <v>34</v>
      </c>
      <c r="C9" s="28" t="s">
        <v>0</v>
      </c>
      <c r="D9" s="24" t="s">
        <v>27</v>
      </c>
      <c r="E9" s="25" t="s">
        <v>26</v>
      </c>
      <c r="F9" s="25">
        <v>241</v>
      </c>
      <c r="G9" s="25">
        <v>388</v>
      </c>
      <c r="H9" s="26"/>
      <c r="I9" s="42">
        <v>6337.0910999999996</v>
      </c>
      <c r="J9" s="42">
        <v>6461.1284999999998</v>
      </c>
      <c r="K9" s="42">
        <v>6667.5185999999994</v>
      </c>
      <c r="L9" s="42">
        <v>7194.1691999999994</v>
      </c>
      <c r="M9" s="42">
        <v>7475.7950999999994</v>
      </c>
      <c r="N9" s="42">
        <v>7946.5271999999995</v>
      </c>
      <c r="O9" s="42"/>
      <c r="P9" s="42">
        <v>7336.5071999999991</v>
      </c>
      <c r="Q9" s="42">
        <v>7470.7115999999996</v>
      </c>
      <c r="R9" s="42">
        <v>7693.3688999999995</v>
      </c>
      <c r="S9" s="42">
        <v>8258.6540999999997</v>
      </c>
      <c r="T9" s="42">
        <v>8561.6306999999997</v>
      </c>
      <c r="U9" s="42">
        <v>9066.9305999999997</v>
      </c>
    </row>
    <row r="10" spans="1:21" x14ac:dyDescent="0.25">
      <c r="A10" s="70" t="s">
        <v>893</v>
      </c>
      <c r="B10" s="70" t="s">
        <v>35</v>
      </c>
      <c r="C10" s="64" t="s">
        <v>0</v>
      </c>
      <c r="D10" s="60" t="s">
        <v>1</v>
      </c>
      <c r="E10" s="65" t="s">
        <v>26</v>
      </c>
      <c r="F10" s="65">
        <v>282</v>
      </c>
      <c r="G10" s="65">
        <v>454</v>
      </c>
      <c r="H10" s="77"/>
      <c r="I10" s="82">
        <v>7473.7616999999991</v>
      </c>
      <c r="J10" s="82">
        <v>7597.7990999999993</v>
      </c>
      <c r="K10" s="82">
        <v>7805.2058999999999</v>
      </c>
      <c r="L10" s="82">
        <v>8330.8397999999997</v>
      </c>
      <c r="M10" s="82">
        <v>8612.4656999999988</v>
      </c>
      <c r="N10" s="82">
        <v>9083.1977999999999</v>
      </c>
      <c r="O10" s="82"/>
      <c r="P10" s="82">
        <v>8645.0000999999993</v>
      </c>
      <c r="Q10" s="82">
        <v>8779.2044999999998</v>
      </c>
      <c r="R10" s="82">
        <v>9000.8450999999986</v>
      </c>
      <c r="S10" s="82">
        <v>9567.146999999999</v>
      </c>
      <c r="T10" s="82">
        <v>9870.123599999999</v>
      </c>
      <c r="U10" s="82">
        <v>10375.423499999999</v>
      </c>
    </row>
    <row r="11" spans="1:21" x14ac:dyDescent="0.25">
      <c r="A11" s="23" t="s">
        <v>894</v>
      </c>
      <c r="B11" s="23" t="s">
        <v>36</v>
      </c>
      <c r="C11" s="28" t="s">
        <v>0</v>
      </c>
      <c r="D11" s="24" t="s">
        <v>2</v>
      </c>
      <c r="E11" s="25" t="s">
        <v>26</v>
      </c>
      <c r="F11" s="25">
        <v>323</v>
      </c>
      <c r="G11" s="25">
        <v>520</v>
      </c>
      <c r="H11" s="26"/>
      <c r="I11" s="42">
        <v>8510.7956999999988</v>
      </c>
      <c r="J11" s="42">
        <v>8634.8330999999998</v>
      </c>
      <c r="K11" s="42">
        <v>8842.2398999999987</v>
      </c>
      <c r="L11" s="42">
        <v>9367.8737999999994</v>
      </c>
      <c r="M11" s="42">
        <v>9650.5163999999986</v>
      </c>
      <c r="N11" s="42">
        <v>10120.2318</v>
      </c>
      <c r="O11" s="42"/>
      <c r="P11" s="42">
        <v>9846.7394999999997</v>
      </c>
      <c r="Q11" s="42">
        <v>9979.9272000000001</v>
      </c>
      <c r="R11" s="42">
        <v>10202.584499999999</v>
      </c>
      <c r="S11" s="42">
        <v>10767.869699999999</v>
      </c>
      <c r="T11" s="42">
        <v>11070.846299999999</v>
      </c>
      <c r="U11" s="42">
        <v>11576.146199999999</v>
      </c>
    </row>
    <row r="12" spans="1:21" x14ac:dyDescent="0.25">
      <c r="A12" s="70" t="s">
        <v>895</v>
      </c>
      <c r="B12" s="70" t="s">
        <v>37</v>
      </c>
      <c r="C12" s="64" t="s">
        <v>0</v>
      </c>
      <c r="D12" s="60" t="s">
        <v>3</v>
      </c>
      <c r="E12" s="65" t="s">
        <v>26</v>
      </c>
      <c r="F12" s="65">
        <v>364</v>
      </c>
      <c r="G12" s="65">
        <v>585</v>
      </c>
      <c r="H12" s="77"/>
      <c r="I12" s="82">
        <v>9527.4956999999995</v>
      </c>
      <c r="J12" s="82">
        <v>9651.5330999999987</v>
      </c>
      <c r="K12" s="82">
        <v>9858.9398999999994</v>
      </c>
      <c r="L12" s="82">
        <v>10384.5738</v>
      </c>
      <c r="M12" s="82">
        <v>10666.199699999999</v>
      </c>
      <c r="N12" s="82">
        <v>11136.931799999998</v>
      </c>
      <c r="O12" s="82"/>
      <c r="P12" s="82">
        <v>11025.094799999999</v>
      </c>
      <c r="Q12" s="82">
        <v>11159.299199999999</v>
      </c>
      <c r="R12" s="82">
        <v>11380.9398</v>
      </c>
      <c r="S12" s="82">
        <v>11947.241699999999</v>
      </c>
      <c r="T12" s="82">
        <v>12250.218299999999</v>
      </c>
      <c r="U12" s="82">
        <v>12755.518199999999</v>
      </c>
    </row>
    <row r="13" spans="1:21" x14ac:dyDescent="0.25">
      <c r="A13" s="23" t="s">
        <v>896</v>
      </c>
      <c r="B13" s="23" t="s">
        <v>38</v>
      </c>
      <c r="C13" s="28" t="s">
        <v>0</v>
      </c>
      <c r="D13" s="24" t="s">
        <v>4</v>
      </c>
      <c r="E13" s="25" t="s">
        <v>26</v>
      </c>
      <c r="F13" s="25">
        <v>405</v>
      </c>
      <c r="G13" s="25">
        <v>651</v>
      </c>
      <c r="H13" s="26"/>
      <c r="I13" s="42">
        <v>10542.1623</v>
      </c>
      <c r="J13" s="42">
        <v>10667.216399999999</v>
      </c>
      <c r="K13" s="42">
        <v>10873.6065</v>
      </c>
      <c r="L13" s="42">
        <v>11400.257099999999</v>
      </c>
      <c r="M13" s="42">
        <v>11681.883</v>
      </c>
      <c r="N13" s="42">
        <v>12151.598399999999</v>
      </c>
      <c r="O13" s="42"/>
      <c r="P13" s="42">
        <v>12202.4334</v>
      </c>
      <c r="Q13" s="42">
        <v>12336.637799999999</v>
      </c>
      <c r="R13" s="42">
        <v>12559.295099999999</v>
      </c>
      <c r="S13" s="42">
        <v>13124.5803</v>
      </c>
      <c r="T13" s="42">
        <v>13427.5569</v>
      </c>
      <c r="U13" s="42">
        <v>13932.8568</v>
      </c>
    </row>
    <row r="14" spans="1:21" x14ac:dyDescent="0.25">
      <c r="A14" s="70" t="s">
        <v>897</v>
      </c>
      <c r="B14" s="70" t="s">
        <v>39</v>
      </c>
      <c r="C14" s="64" t="s">
        <v>0</v>
      </c>
      <c r="D14" s="60" t="s">
        <v>5</v>
      </c>
      <c r="E14" s="65" t="s">
        <v>26</v>
      </c>
      <c r="F14" s="65">
        <v>446</v>
      </c>
      <c r="G14" s="65">
        <v>717</v>
      </c>
      <c r="H14" s="77"/>
      <c r="I14" s="82">
        <v>11580.213</v>
      </c>
      <c r="J14" s="82">
        <v>11704.250399999999</v>
      </c>
      <c r="K14" s="82">
        <v>11910.6405</v>
      </c>
      <c r="L14" s="82">
        <v>12437.291099999999</v>
      </c>
      <c r="M14" s="82">
        <v>12718.916999999999</v>
      </c>
      <c r="N14" s="82">
        <v>13189.649099999999</v>
      </c>
      <c r="O14" s="82"/>
      <c r="P14" s="82">
        <v>13404.172799999998</v>
      </c>
      <c r="Q14" s="82">
        <v>13537.360499999999</v>
      </c>
      <c r="R14" s="82">
        <v>13760.0178</v>
      </c>
      <c r="S14" s="82">
        <v>14325.303</v>
      </c>
      <c r="T14" s="82">
        <v>14628.2796</v>
      </c>
      <c r="U14" s="82">
        <v>15134.5962</v>
      </c>
    </row>
    <row r="15" spans="1:21" x14ac:dyDescent="0.25">
      <c r="A15" s="23" t="s">
        <v>898</v>
      </c>
      <c r="B15" s="23" t="s">
        <v>40</v>
      </c>
      <c r="C15" s="28" t="s">
        <v>0</v>
      </c>
      <c r="D15" s="24" t="s">
        <v>6</v>
      </c>
      <c r="E15" s="25" t="s">
        <v>26</v>
      </c>
      <c r="F15" s="25">
        <v>503</v>
      </c>
      <c r="G15" s="25">
        <v>809</v>
      </c>
      <c r="H15" s="26"/>
      <c r="I15" s="42">
        <v>12754.501499999998</v>
      </c>
      <c r="J15" s="42">
        <v>12878.5389</v>
      </c>
      <c r="K15" s="42">
        <v>13085.945699999998</v>
      </c>
      <c r="L15" s="42">
        <v>13611.579599999999</v>
      </c>
      <c r="M15" s="42">
        <v>13894.222199999998</v>
      </c>
      <c r="N15" s="42">
        <v>14363.937599999999</v>
      </c>
      <c r="O15" s="42"/>
      <c r="P15" s="42">
        <v>14753.333699999999</v>
      </c>
      <c r="Q15" s="42">
        <v>14886.5214</v>
      </c>
      <c r="R15" s="42">
        <v>15109.178699999999</v>
      </c>
      <c r="S15" s="42">
        <v>15674.463899999999</v>
      </c>
      <c r="T15" s="42">
        <v>15978.457199999999</v>
      </c>
      <c r="U15" s="42">
        <v>16483.757099999999</v>
      </c>
    </row>
    <row r="16" spans="1:21" x14ac:dyDescent="0.25">
      <c r="A16" s="70" t="s">
        <v>899</v>
      </c>
      <c r="B16" s="70" t="s">
        <v>41</v>
      </c>
      <c r="C16" s="64" t="s">
        <v>0</v>
      </c>
      <c r="D16" s="60" t="s">
        <v>7</v>
      </c>
      <c r="E16" s="65" t="s">
        <v>26</v>
      </c>
      <c r="F16" s="65">
        <v>560</v>
      </c>
      <c r="G16" s="65">
        <v>900</v>
      </c>
      <c r="H16" s="77"/>
      <c r="I16" s="82">
        <v>13771.201499999999</v>
      </c>
      <c r="J16" s="82">
        <v>13895.238899999998</v>
      </c>
      <c r="K16" s="82">
        <v>14102.645699999999</v>
      </c>
      <c r="L16" s="82">
        <v>14628.2796</v>
      </c>
      <c r="M16" s="82">
        <v>14910.922199999999</v>
      </c>
      <c r="N16" s="82">
        <v>15380.637599999998</v>
      </c>
      <c r="O16" s="82"/>
      <c r="P16" s="82">
        <v>15932.705699999999</v>
      </c>
      <c r="Q16" s="82">
        <v>16065.893399999999</v>
      </c>
      <c r="R16" s="82">
        <v>16288.5507</v>
      </c>
      <c r="S16" s="82">
        <v>16853.835899999998</v>
      </c>
      <c r="T16" s="82">
        <v>17156.8125</v>
      </c>
      <c r="U16" s="82">
        <v>17662.112399999998</v>
      </c>
    </row>
    <row r="17" spans="1:21" x14ac:dyDescent="0.25">
      <c r="A17" s="23" t="s">
        <v>900</v>
      </c>
      <c r="B17" s="23" t="s">
        <v>42</v>
      </c>
      <c r="C17" s="28" t="s">
        <v>0</v>
      </c>
      <c r="D17" s="24" t="s">
        <v>8</v>
      </c>
      <c r="E17" s="25" t="s">
        <v>26</v>
      </c>
      <c r="F17" s="25">
        <v>617</v>
      </c>
      <c r="G17" s="25">
        <v>992</v>
      </c>
      <c r="H17" s="26"/>
      <c r="I17" s="42">
        <v>14785.8681</v>
      </c>
      <c r="J17" s="42">
        <v>14910.922199999999</v>
      </c>
      <c r="K17" s="42">
        <v>15117.3123</v>
      </c>
      <c r="L17" s="42">
        <v>15643.962899999999</v>
      </c>
      <c r="M17" s="42">
        <v>15925.5888</v>
      </c>
      <c r="N17" s="42">
        <v>16396.320899999999</v>
      </c>
      <c r="O17" s="42"/>
      <c r="P17" s="42">
        <v>17110.044299999998</v>
      </c>
      <c r="Q17" s="42">
        <v>17243.232</v>
      </c>
      <c r="R17" s="42">
        <v>17465.889299999999</v>
      </c>
      <c r="S17" s="42">
        <v>18031.174499999997</v>
      </c>
      <c r="T17" s="42">
        <v>18334.151099999999</v>
      </c>
      <c r="U17" s="42">
        <v>18839.450999999997</v>
      </c>
    </row>
    <row r="18" spans="1:21" x14ac:dyDescent="0.25">
      <c r="A18" s="70" t="s">
        <v>901</v>
      </c>
      <c r="B18" s="70" t="s">
        <v>43</v>
      </c>
      <c r="C18" s="64" t="s">
        <v>0</v>
      </c>
      <c r="D18" s="60" t="s">
        <v>9</v>
      </c>
      <c r="E18" s="65" t="s">
        <v>26</v>
      </c>
      <c r="F18" s="65">
        <v>674</v>
      </c>
      <c r="G18" s="65">
        <v>1084</v>
      </c>
      <c r="H18" s="77"/>
      <c r="I18" s="82">
        <v>15823.918799999999</v>
      </c>
      <c r="J18" s="82">
        <v>15947.956199999999</v>
      </c>
      <c r="K18" s="82">
        <v>16154.346299999999</v>
      </c>
      <c r="L18" s="82">
        <v>16680.996899999998</v>
      </c>
      <c r="M18" s="82">
        <v>16962.622799999997</v>
      </c>
      <c r="N18" s="82">
        <v>17433.354899999998</v>
      </c>
      <c r="O18" s="82"/>
      <c r="P18" s="82">
        <v>18310.767</v>
      </c>
      <c r="Q18" s="82">
        <v>18443.954699999998</v>
      </c>
      <c r="R18" s="82">
        <v>18666.611999999997</v>
      </c>
      <c r="S18" s="82">
        <v>19232.9139</v>
      </c>
      <c r="T18" s="82">
        <v>19535.890499999998</v>
      </c>
      <c r="U18" s="82">
        <v>20041.190399999999</v>
      </c>
    </row>
    <row r="19" spans="1:21" x14ac:dyDescent="0.25">
      <c r="A19" s="23" t="s">
        <v>902</v>
      </c>
      <c r="B19" s="23" t="s">
        <v>44</v>
      </c>
      <c r="C19" s="28" t="s">
        <v>0</v>
      </c>
      <c r="D19" s="24" t="s">
        <v>10</v>
      </c>
      <c r="E19" s="25" t="s">
        <v>26</v>
      </c>
      <c r="F19" s="25">
        <v>731</v>
      </c>
      <c r="G19" s="25">
        <v>1175</v>
      </c>
      <c r="H19" s="26"/>
      <c r="I19" s="42">
        <v>16838.5854</v>
      </c>
      <c r="J19" s="42">
        <v>16962.622799999997</v>
      </c>
      <c r="K19" s="42">
        <v>17170.029599999998</v>
      </c>
      <c r="L19" s="42">
        <v>17695.663499999999</v>
      </c>
      <c r="M19" s="42">
        <v>17978.306099999998</v>
      </c>
      <c r="N19" s="42">
        <v>18448.021499999999</v>
      </c>
      <c r="O19" s="42"/>
      <c r="P19" s="42">
        <v>19488.105599999999</v>
      </c>
      <c r="Q19" s="42">
        <v>19622.309999999998</v>
      </c>
      <c r="R19" s="42">
        <v>19843.9506</v>
      </c>
      <c r="S19" s="42">
        <v>20410.252499999999</v>
      </c>
      <c r="T19" s="42">
        <v>20713.2291</v>
      </c>
      <c r="U19" s="42">
        <v>21218.528999999999</v>
      </c>
    </row>
    <row r="20" spans="1:21" x14ac:dyDescent="0.25">
      <c r="A20" s="70" t="s">
        <v>903</v>
      </c>
      <c r="B20" s="70" t="s">
        <v>45</v>
      </c>
      <c r="C20" s="64" t="s">
        <v>0</v>
      </c>
      <c r="D20" s="60" t="s">
        <v>11</v>
      </c>
      <c r="E20" s="65" t="s">
        <v>26</v>
      </c>
      <c r="F20" s="65">
        <v>788</v>
      </c>
      <c r="G20" s="65">
        <v>1267</v>
      </c>
      <c r="H20" s="77"/>
      <c r="I20" s="82">
        <v>18052.5252</v>
      </c>
      <c r="J20" s="82">
        <v>18177.579299999998</v>
      </c>
      <c r="K20" s="82">
        <v>18383.969399999998</v>
      </c>
      <c r="L20" s="82">
        <v>18910.62</v>
      </c>
      <c r="M20" s="82">
        <v>19192.245899999998</v>
      </c>
      <c r="N20" s="82">
        <v>19661.961299999999</v>
      </c>
      <c r="O20" s="82"/>
      <c r="P20" s="82">
        <v>20879.9679</v>
      </c>
      <c r="Q20" s="82">
        <v>21013.155599999998</v>
      </c>
      <c r="R20" s="82">
        <v>21235.812899999997</v>
      </c>
      <c r="S20" s="82">
        <v>21802.114799999999</v>
      </c>
      <c r="T20" s="82">
        <v>22105.091399999998</v>
      </c>
      <c r="U20" s="82">
        <v>22610.391299999999</v>
      </c>
    </row>
    <row r="21" spans="1:21" x14ac:dyDescent="0.25">
      <c r="A21" s="23" t="s">
        <v>904</v>
      </c>
      <c r="B21" s="23" t="s">
        <v>46</v>
      </c>
      <c r="C21" s="28" t="s">
        <v>0</v>
      </c>
      <c r="D21" s="24" t="s">
        <v>12</v>
      </c>
      <c r="E21" s="25" t="s">
        <v>26</v>
      </c>
      <c r="F21" s="25">
        <v>845</v>
      </c>
      <c r="G21" s="25">
        <v>1358</v>
      </c>
      <c r="H21" s="26"/>
      <c r="I21" s="42">
        <v>19090.5759</v>
      </c>
      <c r="J21" s="42">
        <v>19214.613299999997</v>
      </c>
      <c r="K21" s="42">
        <v>19421.003399999998</v>
      </c>
      <c r="L21" s="42">
        <v>19947.653999999999</v>
      </c>
      <c r="M21" s="42">
        <v>20229.279899999998</v>
      </c>
      <c r="N21" s="42">
        <v>20700.011999999999</v>
      </c>
      <c r="O21" s="42"/>
      <c r="P21" s="42">
        <v>22081.707299999998</v>
      </c>
      <c r="Q21" s="42">
        <v>22214.895</v>
      </c>
      <c r="R21" s="42">
        <v>22437.552299999999</v>
      </c>
      <c r="S21" s="42">
        <v>23002.837499999998</v>
      </c>
      <c r="T21" s="42">
        <v>23305.8141</v>
      </c>
      <c r="U21" s="42">
        <v>23811.113999999998</v>
      </c>
    </row>
    <row r="22" spans="1:21" x14ac:dyDescent="0.25">
      <c r="A22" s="70" t="s">
        <v>905</v>
      </c>
      <c r="B22" s="70" t="s">
        <v>47</v>
      </c>
      <c r="C22" s="64" t="s">
        <v>0</v>
      </c>
      <c r="D22" s="60" t="s">
        <v>13</v>
      </c>
      <c r="E22" s="65" t="s">
        <v>26</v>
      </c>
      <c r="F22" s="65">
        <v>902</v>
      </c>
      <c r="G22" s="65">
        <v>1450</v>
      </c>
      <c r="H22" s="77"/>
      <c r="I22" s="82">
        <v>20398.052099999997</v>
      </c>
      <c r="J22" s="82">
        <v>20585.124899999999</v>
      </c>
      <c r="K22" s="82">
        <v>20895.218399999998</v>
      </c>
      <c r="L22" s="82">
        <v>21684.177599999999</v>
      </c>
      <c r="M22" s="82">
        <v>22107.124799999998</v>
      </c>
      <c r="N22" s="82">
        <v>22812.714599999999</v>
      </c>
      <c r="O22" s="82"/>
      <c r="P22" s="82">
        <v>23574.222899999997</v>
      </c>
      <c r="Q22" s="82">
        <v>23774.512799999997</v>
      </c>
      <c r="R22" s="82">
        <v>24107.990399999999</v>
      </c>
      <c r="S22" s="82">
        <v>24955.9182</v>
      </c>
      <c r="T22" s="82">
        <v>25411.399799999999</v>
      </c>
      <c r="U22" s="82">
        <v>26168.8413</v>
      </c>
    </row>
    <row r="23" spans="1:21" x14ac:dyDescent="0.25">
      <c r="A23" s="23" t="s">
        <v>906</v>
      </c>
      <c r="B23" s="23" t="s">
        <v>48</v>
      </c>
      <c r="C23" s="28" t="s">
        <v>0</v>
      </c>
      <c r="D23" s="24" t="s">
        <v>14</v>
      </c>
      <c r="E23" s="25" t="s">
        <v>26</v>
      </c>
      <c r="F23" s="25">
        <v>959</v>
      </c>
      <c r="G23" s="25">
        <v>1542</v>
      </c>
      <c r="H23" s="26"/>
      <c r="I23" s="42">
        <v>21413.735399999998</v>
      </c>
      <c r="J23" s="42">
        <v>21599.791499999999</v>
      </c>
      <c r="K23" s="42">
        <v>21910.901699999999</v>
      </c>
      <c r="L23" s="42">
        <v>22699.8609</v>
      </c>
      <c r="M23" s="42">
        <v>23122.808099999998</v>
      </c>
      <c r="N23" s="42">
        <v>23827.3812</v>
      </c>
      <c r="O23" s="42"/>
      <c r="P23" s="42">
        <v>24751.5615</v>
      </c>
      <c r="Q23" s="42">
        <v>24951.8514</v>
      </c>
      <c r="R23" s="42">
        <v>25285.328999999998</v>
      </c>
      <c r="S23" s="42">
        <v>26133.256799999999</v>
      </c>
      <c r="T23" s="42">
        <v>26588.738399999998</v>
      </c>
      <c r="U23" s="42">
        <v>27346.179899999999</v>
      </c>
    </row>
    <row r="24" spans="1:21" x14ac:dyDescent="0.25">
      <c r="A24" s="70" t="s">
        <v>907</v>
      </c>
      <c r="B24" s="70" t="s">
        <v>49</v>
      </c>
      <c r="C24" s="64" t="s">
        <v>0</v>
      </c>
      <c r="D24" s="60" t="s">
        <v>15</v>
      </c>
      <c r="E24" s="65" t="s">
        <v>26</v>
      </c>
      <c r="F24" s="65">
        <v>1016</v>
      </c>
      <c r="G24" s="65">
        <v>1633</v>
      </c>
      <c r="H24" s="77"/>
      <c r="I24" s="82">
        <v>22442.6358</v>
      </c>
      <c r="J24" s="82">
        <v>22628.691899999998</v>
      </c>
      <c r="K24" s="82">
        <v>22939.802099999997</v>
      </c>
      <c r="L24" s="82">
        <v>23728.761299999998</v>
      </c>
      <c r="M24" s="82">
        <v>24151.708499999997</v>
      </c>
      <c r="N24" s="82">
        <v>24857.298299999999</v>
      </c>
      <c r="O24" s="82"/>
      <c r="P24" s="82">
        <v>25944.150599999997</v>
      </c>
      <c r="Q24" s="82">
        <v>26144.440499999997</v>
      </c>
      <c r="R24" s="82">
        <v>26477.918099999999</v>
      </c>
      <c r="S24" s="82">
        <v>27325.845899999997</v>
      </c>
      <c r="T24" s="82">
        <v>27781.327499999999</v>
      </c>
      <c r="U24" s="82">
        <v>28538.768999999997</v>
      </c>
    </row>
    <row r="25" spans="1:21" x14ac:dyDescent="0.25">
      <c r="A25" s="23" t="s">
        <v>908</v>
      </c>
      <c r="B25" s="23" t="s">
        <v>50</v>
      </c>
      <c r="C25" s="28" t="s">
        <v>0</v>
      </c>
      <c r="D25" s="24" t="s">
        <v>16</v>
      </c>
      <c r="E25" s="25" t="s">
        <v>26</v>
      </c>
      <c r="F25" s="25">
        <v>1073</v>
      </c>
      <c r="G25" s="25">
        <v>1725</v>
      </c>
      <c r="H25" s="26"/>
      <c r="I25" s="42">
        <v>23715.5442</v>
      </c>
      <c r="J25" s="42">
        <v>23902.616999999998</v>
      </c>
      <c r="K25" s="42">
        <v>24212.710499999997</v>
      </c>
      <c r="L25" s="42">
        <v>25001.669699999999</v>
      </c>
      <c r="M25" s="42">
        <v>25424.616899999997</v>
      </c>
      <c r="N25" s="42">
        <v>26130.206699999999</v>
      </c>
      <c r="O25" s="42"/>
      <c r="P25" s="42">
        <v>27399.048299999999</v>
      </c>
      <c r="Q25" s="42">
        <v>27599.338199999998</v>
      </c>
      <c r="R25" s="42">
        <v>27932.815799999997</v>
      </c>
      <c r="S25" s="42">
        <v>28780.743599999998</v>
      </c>
      <c r="T25" s="42">
        <v>29236.225199999997</v>
      </c>
      <c r="U25" s="42">
        <v>29994.683399999998</v>
      </c>
    </row>
    <row r="26" spans="1:21" x14ac:dyDescent="0.25">
      <c r="A26" s="70" t="s">
        <v>909</v>
      </c>
      <c r="B26" s="70" t="s">
        <v>51</v>
      </c>
      <c r="C26" s="64" t="s">
        <v>0</v>
      </c>
      <c r="D26" s="60" t="s">
        <v>17</v>
      </c>
      <c r="E26" s="65" t="s">
        <v>26</v>
      </c>
      <c r="F26" s="65">
        <v>1130</v>
      </c>
      <c r="G26" s="65">
        <v>1817</v>
      </c>
      <c r="H26" s="77"/>
      <c r="I26" s="82">
        <v>24731.227499999997</v>
      </c>
      <c r="J26" s="82">
        <v>24917.283599999999</v>
      </c>
      <c r="K26" s="82">
        <v>25227.377099999998</v>
      </c>
      <c r="L26" s="82">
        <v>26017.352999999999</v>
      </c>
      <c r="M26" s="82">
        <v>26440.300199999998</v>
      </c>
      <c r="N26" s="82">
        <v>27144.873299999999</v>
      </c>
      <c r="O26" s="82"/>
      <c r="P26" s="82">
        <v>28576.386899999998</v>
      </c>
      <c r="Q26" s="82">
        <v>28776.676799999997</v>
      </c>
      <c r="R26" s="82">
        <v>29110.154399999999</v>
      </c>
      <c r="S26" s="82">
        <v>29959.098899999997</v>
      </c>
      <c r="T26" s="82">
        <v>30413.5638</v>
      </c>
      <c r="U26" s="82">
        <v>31172.021999999997</v>
      </c>
    </row>
    <row r="27" spans="1:21" x14ac:dyDescent="0.25">
      <c r="A27" s="23" t="s">
        <v>910</v>
      </c>
      <c r="B27" s="23" t="s">
        <v>52</v>
      </c>
      <c r="C27" s="28" t="s">
        <v>0</v>
      </c>
      <c r="D27" s="24" t="s">
        <v>18</v>
      </c>
      <c r="E27" s="25" t="s">
        <v>26</v>
      </c>
      <c r="F27" s="25">
        <v>1187</v>
      </c>
      <c r="G27" s="25">
        <v>1908</v>
      </c>
      <c r="H27" s="26"/>
      <c r="I27" s="42">
        <v>25745.894099999998</v>
      </c>
      <c r="J27" s="42">
        <v>25932.966899999999</v>
      </c>
      <c r="K27" s="42">
        <v>26243.060399999998</v>
      </c>
      <c r="L27" s="42">
        <v>27032.0196</v>
      </c>
      <c r="M27" s="42">
        <v>27454.966799999998</v>
      </c>
      <c r="N27" s="42">
        <v>28160.5566</v>
      </c>
      <c r="O27" s="42"/>
      <c r="P27" s="42">
        <v>29753.725499999997</v>
      </c>
      <c r="Q27" s="42">
        <v>29954.015399999997</v>
      </c>
      <c r="R27" s="42">
        <v>30287.492999999999</v>
      </c>
      <c r="S27" s="42">
        <v>31136.437499999996</v>
      </c>
      <c r="T27" s="42">
        <v>31590.902399999999</v>
      </c>
      <c r="U27" s="42">
        <v>32349.360599999996</v>
      </c>
    </row>
    <row r="28" spans="1:21" ht="15.75" thickBot="1" x14ac:dyDescent="0.3">
      <c r="A28" s="71" t="s">
        <v>911</v>
      </c>
      <c r="B28" s="71" t="s">
        <v>53</v>
      </c>
      <c r="C28" s="66" t="s">
        <v>0</v>
      </c>
      <c r="D28" s="67" t="s">
        <v>19</v>
      </c>
      <c r="E28" s="68" t="s">
        <v>26</v>
      </c>
      <c r="F28" s="68">
        <v>1244</v>
      </c>
      <c r="G28" s="68">
        <v>2000</v>
      </c>
      <c r="H28" s="78"/>
      <c r="I28" s="84">
        <v>26784.961499999998</v>
      </c>
      <c r="J28" s="84">
        <v>26971.017599999999</v>
      </c>
      <c r="K28" s="84">
        <v>27281.111099999998</v>
      </c>
      <c r="L28" s="84">
        <v>28071.087</v>
      </c>
      <c r="M28" s="84">
        <v>28494.034199999998</v>
      </c>
      <c r="N28" s="84">
        <v>29198.6073</v>
      </c>
      <c r="O28" s="84"/>
      <c r="P28" s="84">
        <v>30956.481599999999</v>
      </c>
      <c r="Q28" s="84">
        <v>31156.771499999999</v>
      </c>
      <c r="R28" s="84">
        <v>31490.249099999997</v>
      </c>
      <c r="S28" s="84">
        <v>32339.193599999999</v>
      </c>
      <c r="T28" s="84">
        <v>32793.658499999998</v>
      </c>
      <c r="U28" s="84">
        <v>33552.116699999999</v>
      </c>
    </row>
    <row r="29" spans="1:21" x14ac:dyDescent="0.25">
      <c r="A29" s="69" t="s">
        <v>912</v>
      </c>
      <c r="B29" s="69" t="s">
        <v>54</v>
      </c>
      <c r="C29" s="61" t="s">
        <v>0</v>
      </c>
      <c r="D29" s="62" t="s">
        <v>25</v>
      </c>
      <c r="E29" s="63" t="s">
        <v>20</v>
      </c>
      <c r="F29" s="63">
        <v>288</v>
      </c>
      <c r="G29" s="63">
        <v>463</v>
      </c>
      <c r="H29" s="75"/>
      <c r="I29" s="76">
        <v>8722.2692999999999</v>
      </c>
      <c r="J29" s="76">
        <v>8874.7742999999991</v>
      </c>
      <c r="K29" s="76">
        <v>9128.9493000000002</v>
      </c>
      <c r="L29" s="76">
        <v>9755.2364999999991</v>
      </c>
      <c r="M29" s="76">
        <v>10093.7976</v>
      </c>
      <c r="N29" s="76">
        <v>10659.0828</v>
      </c>
      <c r="O29" s="76"/>
      <c r="P29" s="76">
        <v>9893.5077000000001</v>
      </c>
      <c r="Q29" s="76">
        <v>10058.213099999999</v>
      </c>
      <c r="R29" s="76">
        <v>10331.705399999999</v>
      </c>
      <c r="S29" s="76">
        <v>11004.7608</v>
      </c>
      <c r="T29" s="76">
        <v>11368.739399999999</v>
      </c>
      <c r="U29" s="76">
        <v>11976.725999999999</v>
      </c>
    </row>
    <row r="30" spans="1:21" x14ac:dyDescent="0.25">
      <c r="A30" s="23" t="s">
        <v>913</v>
      </c>
      <c r="B30" s="23" t="s">
        <v>55</v>
      </c>
      <c r="C30" s="28" t="s">
        <v>0</v>
      </c>
      <c r="D30" s="24" t="s">
        <v>27</v>
      </c>
      <c r="E30" s="25" t="s">
        <v>20</v>
      </c>
      <c r="F30" s="25">
        <v>357</v>
      </c>
      <c r="G30" s="25">
        <v>574</v>
      </c>
      <c r="H30" s="26"/>
      <c r="I30" s="42">
        <v>10244.269199999999</v>
      </c>
      <c r="J30" s="42">
        <v>10396.7742</v>
      </c>
      <c r="K30" s="42">
        <v>10651.965899999999</v>
      </c>
      <c r="L30" s="42">
        <v>11277.2364</v>
      </c>
      <c r="M30" s="42">
        <v>11615.797499999999</v>
      </c>
      <c r="N30" s="42">
        <v>12181.082699999999</v>
      </c>
      <c r="O30" s="42"/>
      <c r="P30" s="42">
        <v>11632.064699999999</v>
      </c>
      <c r="Q30" s="42">
        <v>11795.7534</v>
      </c>
      <c r="R30" s="42">
        <v>12069.245699999999</v>
      </c>
      <c r="S30" s="42">
        <v>12742.301099999999</v>
      </c>
      <c r="T30" s="42">
        <v>13106.279699999999</v>
      </c>
      <c r="U30" s="42">
        <v>13714.266299999999</v>
      </c>
    </row>
    <row r="31" spans="1:21" x14ac:dyDescent="0.25">
      <c r="A31" s="70" t="s">
        <v>914</v>
      </c>
      <c r="B31" s="70" t="s">
        <v>56</v>
      </c>
      <c r="C31" s="64" t="s">
        <v>0</v>
      </c>
      <c r="D31" s="60" t="s">
        <v>1</v>
      </c>
      <c r="E31" s="65" t="s">
        <v>20</v>
      </c>
      <c r="F31" s="65">
        <v>426</v>
      </c>
      <c r="G31" s="65">
        <v>685</v>
      </c>
      <c r="H31" s="77"/>
      <c r="I31" s="82">
        <v>11895.39</v>
      </c>
      <c r="J31" s="82">
        <v>12047.894999999999</v>
      </c>
      <c r="K31" s="82">
        <v>12302.07</v>
      </c>
      <c r="L31" s="82">
        <v>12928.357199999999</v>
      </c>
      <c r="M31" s="82">
        <v>13266.918299999999</v>
      </c>
      <c r="N31" s="82">
        <v>13832.2035</v>
      </c>
      <c r="O31" s="82"/>
      <c r="P31" s="82">
        <v>13507.876199999999</v>
      </c>
      <c r="Q31" s="82">
        <v>13672.5816</v>
      </c>
      <c r="R31" s="82">
        <v>13946.073899999999</v>
      </c>
      <c r="S31" s="82">
        <v>14618.112599999999</v>
      </c>
      <c r="T31" s="82">
        <v>14983.107899999999</v>
      </c>
      <c r="U31" s="82">
        <v>15590.077799999999</v>
      </c>
    </row>
    <row r="32" spans="1:21" x14ac:dyDescent="0.25">
      <c r="A32" s="23" t="s">
        <v>915</v>
      </c>
      <c r="B32" s="23" t="s">
        <v>57</v>
      </c>
      <c r="C32" s="28" t="s">
        <v>0</v>
      </c>
      <c r="D32" s="24" t="s">
        <v>2</v>
      </c>
      <c r="E32" s="25" t="s">
        <v>20</v>
      </c>
      <c r="F32" s="25">
        <v>495</v>
      </c>
      <c r="G32" s="25">
        <v>796</v>
      </c>
      <c r="H32" s="26"/>
      <c r="I32" s="42">
        <v>13459.0746</v>
      </c>
      <c r="J32" s="42">
        <v>13611.579599999999</v>
      </c>
      <c r="K32" s="42">
        <v>13865.754599999998</v>
      </c>
      <c r="L32" s="42">
        <v>14492.041799999999</v>
      </c>
      <c r="M32" s="42">
        <v>14830.6029</v>
      </c>
      <c r="N32" s="42">
        <v>15395.888099999998</v>
      </c>
      <c r="O32" s="42"/>
      <c r="P32" s="42">
        <v>15290.1513</v>
      </c>
      <c r="Q32" s="42">
        <v>15453.839999999998</v>
      </c>
      <c r="R32" s="42">
        <v>15727.332299999998</v>
      </c>
      <c r="S32" s="42">
        <v>16400.387699999999</v>
      </c>
      <c r="T32" s="42">
        <v>16765.382999999998</v>
      </c>
      <c r="U32" s="42">
        <v>17372.352899999998</v>
      </c>
    </row>
    <row r="33" spans="1:21" x14ac:dyDescent="0.25">
      <c r="A33" s="70" t="s">
        <v>916</v>
      </c>
      <c r="B33" s="70" t="s">
        <v>58</v>
      </c>
      <c r="C33" s="64" t="s">
        <v>0</v>
      </c>
      <c r="D33" s="60" t="s">
        <v>3</v>
      </c>
      <c r="E33" s="65" t="s">
        <v>20</v>
      </c>
      <c r="F33" s="65">
        <v>564</v>
      </c>
      <c r="G33" s="65">
        <v>907</v>
      </c>
      <c r="H33" s="77"/>
      <c r="I33" s="82">
        <v>14983.107899999999</v>
      </c>
      <c r="J33" s="82">
        <v>15135.612899999998</v>
      </c>
      <c r="K33" s="82">
        <v>15389.787899999999</v>
      </c>
      <c r="L33" s="82">
        <v>16016.075099999998</v>
      </c>
      <c r="M33" s="82">
        <v>16354.636199999999</v>
      </c>
      <c r="N33" s="82">
        <v>16919.921399999999</v>
      </c>
      <c r="O33" s="82"/>
      <c r="P33" s="82">
        <v>17029.724999999999</v>
      </c>
      <c r="Q33" s="82">
        <v>17194.430399999997</v>
      </c>
      <c r="R33" s="82">
        <v>17467.922699999999</v>
      </c>
      <c r="S33" s="82">
        <v>18139.9614</v>
      </c>
      <c r="T33" s="82">
        <v>18504.956699999999</v>
      </c>
      <c r="U33" s="82">
        <v>19111.926599999999</v>
      </c>
    </row>
    <row r="34" spans="1:21" x14ac:dyDescent="0.25">
      <c r="A34" s="23" t="s">
        <v>917</v>
      </c>
      <c r="B34" s="23" t="s">
        <v>59</v>
      </c>
      <c r="C34" s="28" t="s">
        <v>0</v>
      </c>
      <c r="D34" s="24" t="s">
        <v>4</v>
      </c>
      <c r="E34" s="25" t="s">
        <v>20</v>
      </c>
      <c r="F34" s="25">
        <v>633</v>
      </c>
      <c r="G34" s="25">
        <v>1018</v>
      </c>
      <c r="H34" s="26"/>
      <c r="I34" s="42">
        <v>16505.107799999998</v>
      </c>
      <c r="J34" s="42">
        <v>16658.629499999999</v>
      </c>
      <c r="K34" s="42">
        <v>16912.804499999998</v>
      </c>
      <c r="L34" s="42">
        <v>17538.075000000001</v>
      </c>
      <c r="M34" s="42">
        <v>17877.6528</v>
      </c>
      <c r="N34" s="42">
        <v>18442.937999999998</v>
      </c>
      <c r="O34" s="42"/>
      <c r="P34" s="42">
        <v>18767.265299999999</v>
      </c>
      <c r="Q34" s="42">
        <v>18931.970699999998</v>
      </c>
      <c r="R34" s="42">
        <v>19205.463</v>
      </c>
      <c r="S34" s="42">
        <v>19878.518399999997</v>
      </c>
      <c r="T34" s="42">
        <v>20242.496999999999</v>
      </c>
      <c r="U34" s="42">
        <v>20850.4836</v>
      </c>
    </row>
    <row r="35" spans="1:21" x14ac:dyDescent="0.25">
      <c r="A35" s="70" t="s">
        <v>918</v>
      </c>
      <c r="B35" s="70" t="s">
        <v>60</v>
      </c>
      <c r="C35" s="64" t="s">
        <v>0</v>
      </c>
      <c r="D35" s="60" t="s">
        <v>5</v>
      </c>
      <c r="E35" s="65" t="s">
        <v>20</v>
      </c>
      <c r="F35" s="65">
        <v>702</v>
      </c>
      <c r="G35" s="65">
        <v>1129</v>
      </c>
      <c r="H35" s="77"/>
      <c r="I35" s="82">
        <v>18068.792399999998</v>
      </c>
      <c r="J35" s="82">
        <v>18222.3141</v>
      </c>
      <c r="K35" s="82">
        <v>18476.489099999999</v>
      </c>
      <c r="L35" s="82">
        <v>19101.759599999998</v>
      </c>
      <c r="M35" s="82">
        <v>19441.3374</v>
      </c>
      <c r="N35" s="82">
        <v>20006.622599999999</v>
      </c>
      <c r="O35" s="82"/>
      <c r="P35" s="82">
        <v>20549.540399999998</v>
      </c>
      <c r="Q35" s="82">
        <v>20714.245799999997</v>
      </c>
      <c r="R35" s="82">
        <v>20987.738099999999</v>
      </c>
      <c r="S35" s="82">
        <v>21659.7768</v>
      </c>
      <c r="T35" s="82">
        <v>22024.772099999998</v>
      </c>
      <c r="U35" s="82">
        <v>22631.741999999998</v>
      </c>
    </row>
    <row r="36" spans="1:21" x14ac:dyDescent="0.25">
      <c r="A36" s="23" t="s">
        <v>919</v>
      </c>
      <c r="B36" s="23" t="s">
        <v>61</v>
      </c>
      <c r="C36" s="28" t="s">
        <v>0</v>
      </c>
      <c r="D36" s="24" t="s">
        <v>6</v>
      </c>
      <c r="E36" s="25" t="s">
        <v>20</v>
      </c>
      <c r="F36" s="25">
        <v>791</v>
      </c>
      <c r="G36" s="25">
        <v>1272</v>
      </c>
      <c r="H36" s="26"/>
      <c r="I36" s="42">
        <v>19771.764899999998</v>
      </c>
      <c r="J36" s="42">
        <v>19924.269899999999</v>
      </c>
      <c r="K36" s="42">
        <v>20179.461599999999</v>
      </c>
      <c r="L36" s="42">
        <v>20804.732099999997</v>
      </c>
      <c r="M36" s="42">
        <v>21144.3099</v>
      </c>
      <c r="N36" s="42">
        <v>21709.595099999999</v>
      </c>
      <c r="O36" s="42"/>
      <c r="P36" s="42">
        <v>22482.287099999998</v>
      </c>
      <c r="Q36" s="42">
        <v>22645.9758</v>
      </c>
      <c r="R36" s="42">
        <v>22919.468099999998</v>
      </c>
      <c r="S36" s="42">
        <v>23592.523499999999</v>
      </c>
      <c r="T36" s="42">
        <v>23956.502099999998</v>
      </c>
      <c r="U36" s="42">
        <v>24564.488699999998</v>
      </c>
    </row>
    <row r="37" spans="1:21" x14ac:dyDescent="0.25">
      <c r="A37" s="70" t="s">
        <v>920</v>
      </c>
      <c r="B37" s="70" t="s">
        <v>62</v>
      </c>
      <c r="C37" s="64" t="s">
        <v>0</v>
      </c>
      <c r="D37" s="60" t="s">
        <v>7</v>
      </c>
      <c r="E37" s="65" t="s">
        <v>20</v>
      </c>
      <c r="F37" s="65">
        <v>880</v>
      </c>
      <c r="G37" s="65">
        <v>1415</v>
      </c>
      <c r="H37" s="77"/>
      <c r="I37" s="82">
        <v>21295.798199999997</v>
      </c>
      <c r="J37" s="82">
        <v>21449.319899999999</v>
      </c>
      <c r="K37" s="82">
        <v>21703.494899999998</v>
      </c>
      <c r="L37" s="82">
        <v>22328.7654</v>
      </c>
      <c r="M37" s="82">
        <v>22668.343199999999</v>
      </c>
      <c r="N37" s="82">
        <v>23233.628399999998</v>
      </c>
      <c r="O37" s="82"/>
      <c r="P37" s="82">
        <v>24221.860799999999</v>
      </c>
      <c r="Q37" s="82">
        <v>24385.549499999997</v>
      </c>
      <c r="R37" s="82">
        <v>24659.041799999999</v>
      </c>
      <c r="S37" s="82">
        <v>25332.0972</v>
      </c>
      <c r="T37" s="82">
        <v>25697.092499999999</v>
      </c>
      <c r="U37" s="82">
        <v>26304.062399999999</v>
      </c>
    </row>
    <row r="38" spans="1:21" x14ac:dyDescent="0.25">
      <c r="A38" s="23" t="s">
        <v>921</v>
      </c>
      <c r="B38" s="23" t="s">
        <v>63</v>
      </c>
      <c r="C38" s="28" t="s">
        <v>0</v>
      </c>
      <c r="D38" s="24" t="s">
        <v>8</v>
      </c>
      <c r="E38" s="25" t="s">
        <v>20</v>
      </c>
      <c r="F38" s="25">
        <v>969</v>
      </c>
      <c r="G38" s="25">
        <v>1558</v>
      </c>
      <c r="H38" s="26"/>
      <c r="I38" s="42">
        <v>22818.8148</v>
      </c>
      <c r="J38" s="42">
        <v>22971.319799999997</v>
      </c>
      <c r="K38" s="42">
        <v>23225.494799999997</v>
      </c>
      <c r="L38" s="42">
        <v>23851.781999999999</v>
      </c>
      <c r="M38" s="42">
        <v>24190.343099999998</v>
      </c>
      <c r="N38" s="42">
        <v>24755.628299999997</v>
      </c>
      <c r="O38" s="42"/>
      <c r="P38" s="42">
        <v>25959.401099999999</v>
      </c>
      <c r="Q38" s="42">
        <v>26124.106499999998</v>
      </c>
      <c r="R38" s="42">
        <v>26397.5988</v>
      </c>
      <c r="S38" s="42">
        <v>27069.637499999997</v>
      </c>
      <c r="T38" s="42">
        <v>27434.632799999999</v>
      </c>
      <c r="U38" s="42">
        <v>28041.602699999999</v>
      </c>
    </row>
    <row r="39" spans="1:21" x14ac:dyDescent="0.25">
      <c r="A39" s="70" t="s">
        <v>922</v>
      </c>
      <c r="B39" s="70" t="s">
        <v>64</v>
      </c>
      <c r="C39" s="64" t="s">
        <v>0</v>
      </c>
      <c r="D39" s="60" t="s">
        <v>9</v>
      </c>
      <c r="E39" s="65" t="s">
        <v>20</v>
      </c>
      <c r="F39" s="65">
        <v>1058</v>
      </c>
      <c r="G39" s="65">
        <v>1701</v>
      </c>
      <c r="H39" s="77"/>
      <c r="I39" s="82">
        <v>24382.499399999997</v>
      </c>
      <c r="J39" s="82">
        <v>24535.004399999998</v>
      </c>
      <c r="K39" s="82">
        <v>24789.179399999997</v>
      </c>
      <c r="L39" s="82">
        <v>25415.4666</v>
      </c>
      <c r="M39" s="82">
        <v>25754.027699999999</v>
      </c>
      <c r="N39" s="82">
        <v>26319.312899999997</v>
      </c>
      <c r="O39" s="82"/>
      <c r="P39" s="82">
        <v>27741.676199999998</v>
      </c>
      <c r="Q39" s="82">
        <v>27905.364899999997</v>
      </c>
      <c r="R39" s="82">
        <v>28179.873899999999</v>
      </c>
      <c r="S39" s="82">
        <v>28851.9126</v>
      </c>
      <c r="T39" s="82">
        <v>29216.907899999998</v>
      </c>
      <c r="U39" s="82">
        <v>29823.877799999998</v>
      </c>
    </row>
    <row r="40" spans="1:21" x14ac:dyDescent="0.25">
      <c r="A40" s="23" t="s">
        <v>923</v>
      </c>
      <c r="B40" s="23" t="s">
        <v>65</v>
      </c>
      <c r="C40" s="28" t="s">
        <v>0</v>
      </c>
      <c r="D40" s="24" t="s">
        <v>10</v>
      </c>
      <c r="E40" s="25" t="s">
        <v>20</v>
      </c>
      <c r="F40" s="25">
        <v>1147</v>
      </c>
      <c r="G40" s="25">
        <v>1844</v>
      </c>
      <c r="H40" s="26"/>
      <c r="I40" s="42">
        <v>25904.499299999999</v>
      </c>
      <c r="J40" s="42">
        <v>26057.004299999997</v>
      </c>
      <c r="K40" s="42">
        <v>26312.196</v>
      </c>
      <c r="L40" s="42">
        <v>26937.466499999999</v>
      </c>
      <c r="M40" s="42">
        <v>27277.044299999998</v>
      </c>
      <c r="N40" s="42">
        <v>27842.3295</v>
      </c>
      <c r="O40" s="42"/>
      <c r="P40" s="42">
        <v>29479.216499999999</v>
      </c>
      <c r="Q40" s="42">
        <v>29643.921899999998</v>
      </c>
      <c r="R40" s="42">
        <v>29917.414199999999</v>
      </c>
      <c r="S40" s="42">
        <v>30590.469599999997</v>
      </c>
      <c r="T40" s="42">
        <v>30954.448199999999</v>
      </c>
      <c r="U40" s="42">
        <v>31562.434799999999</v>
      </c>
    </row>
    <row r="41" spans="1:21" x14ac:dyDescent="0.25">
      <c r="A41" s="70" t="s">
        <v>924</v>
      </c>
      <c r="B41" s="70" t="s">
        <v>66</v>
      </c>
      <c r="C41" s="64" t="s">
        <v>0</v>
      </c>
      <c r="D41" s="60" t="s">
        <v>11</v>
      </c>
      <c r="E41" s="65" t="s">
        <v>20</v>
      </c>
      <c r="F41" s="65">
        <v>1236</v>
      </c>
      <c r="G41" s="65">
        <v>1987</v>
      </c>
      <c r="H41" s="77"/>
      <c r="I41" s="82">
        <v>27661.356899999999</v>
      </c>
      <c r="J41" s="82">
        <v>27813.8619</v>
      </c>
      <c r="K41" s="82">
        <v>28068.036899999999</v>
      </c>
      <c r="L41" s="82">
        <v>28694.324099999998</v>
      </c>
      <c r="M41" s="82">
        <v>29032.885199999997</v>
      </c>
      <c r="N41" s="82">
        <v>29598.170399999999</v>
      </c>
      <c r="O41" s="82"/>
      <c r="P41" s="82">
        <v>31469.915099999998</v>
      </c>
      <c r="Q41" s="82">
        <v>31633.603799999997</v>
      </c>
      <c r="R41" s="82">
        <v>31907.096099999999</v>
      </c>
      <c r="S41" s="82">
        <v>32580.151499999996</v>
      </c>
      <c r="T41" s="82">
        <v>32944.130099999995</v>
      </c>
      <c r="U41" s="82">
        <v>33552.116699999999</v>
      </c>
    </row>
    <row r="42" spans="1:21" x14ac:dyDescent="0.25">
      <c r="A42" s="23" t="s">
        <v>925</v>
      </c>
      <c r="B42" s="23" t="s">
        <v>67</v>
      </c>
      <c r="C42" s="28" t="s">
        <v>0</v>
      </c>
      <c r="D42" s="24" t="s">
        <v>12</v>
      </c>
      <c r="E42" s="25" t="s">
        <v>20</v>
      </c>
      <c r="F42" s="25">
        <v>1325</v>
      </c>
      <c r="G42" s="25">
        <v>2130</v>
      </c>
      <c r="H42" s="26"/>
      <c r="I42" s="42">
        <v>29225.041499999999</v>
      </c>
      <c r="J42" s="42">
        <v>29377.546499999997</v>
      </c>
      <c r="K42" s="42">
        <v>29631.7215</v>
      </c>
      <c r="L42" s="42">
        <v>30258.008699999998</v>
      </c>
      <c r="M42" s="42">
        <v>30596.569799999997</v>
      </c>
      <c r="N42" s="42">
        <v>31161.855</v>
      </c>
      <c r="O42" s="42"/>
      <c r="P42" s="42">
        <v>33252.190199999997</v>
      </c>
      <c r="Q42" s="42">
        <v>33415.878899999996</v>
      </c>
      <c r="R42" s="42">
        <v>33689.371200000001</v>
      </c>
      <c r="S42" s="42">
        <v>34362.426599999999</v>
      </c>
      <c r="T42" s="42">
        <v>34726.405200000001</v>
      </c>
      <c r="U42" s="42">
        <v>35334.391799999998</v>
      </c>
    </row>
    <row r="43" spans="1:21" x14ac:dyDescent="0.25">
      <c r="A43" s="70" t="s">
        <v>926</v>
      </c>
      <c r="B43" s="70" t="s">
        <v>68</v>
      </c>
      <c r="C43" s="64" t="s">
        <v>0</v>
      </c>
      <c r="D43" s="60" t="s">
        <v>13</v>
      </c>
      <c r="E43" s="65" t="s">
        <v>20</v>
      </c>
      <c r="F43" s="65">
        <v>1414</v>
      </c>
      <c r="G43" s="65">
        <v>2273</v>
      </c>
      <c r="H43" s="77"/>
      <c r="I43" s="82">
        <v>31102.886399999999</v>
      </c>
      <c r="J43" s="82">
        <v>31331.643899999999</v>
      </c>
      <c r="K43" s="82">
        <v>31712.9064</v>
      </c>
      <c r="L43" s="82">
        <v>32652.337199999998</v>
      </c>
      <c r="M43" s="82">
        <v>33160.6872</v>
      </c>
      <c r="N43" s="82">
        <v>34007.598299999998</v>
      </c>
      <c r="O43" s="82"/>
      <c r="P43" s="82">
        <v>35370.992999999995</v>
      </c>
      <c r="Q43" s="82">
        <v>35618.051099999997</v>
      </c>
      <c r="R43" s="82">
        <v>36027.781199999998</v>
      </c>
      <c r="S43" s="82">
        <v>37037.364300000001</v>
      </c>
      <c r="T43" s="82">
        <v>37583.332199999997</v>
      </c>
      <c r="U43" s="82">
        <v>38495.312099999996</v>
      </c>
    </row>
    <row r="44" spans="1:21" x14ac:dyDescent="0.25">
      <c r="A44" s="23" t="s">
        <v>927</v>
      </c>
      <c r="B44" s="23" t="s">
        <v>69</v>
      </c>
      <c r="C44" s="28" t="s">
        <v>0</v>
      </c>
      <c r="D44" s="24" t="s">
        <v>14</v>
      </c>
      <c r="E44" s="25" t="s">
        <v>20</v>
      </c>
      <c r="F44" s="25">
        <v>1503</v>
      </c>
      <c r="G44" s="25">
        <v>2416</v>
      </c>
      <c r="H44" s="26"/>
      <c r="I44" s="42">
        <v>32624.886299999998</v>
      </c>
      <c r="J44" s="42">
        <v>32853.643799999998</v>
      </c>
      <c r="K44" s="42">
        <v>33235.922999999995</v>
      </c>
      <c r="L44" s="42">
        <v>34174.337099999997</v>
      </c>
      <c r="M44" s="42">
        <v>34682.687099999996</v>
      </c>
      <c r="N44" s="42">
        <v>35530.6149</v>
      </c>
      <c r="O44" s="42"/>
      <c r="P44" s="42">
        <v>37109.549999999996</v>
      </c>
      <c r="Q44" s="42">
        <v>37355.591399999998</v>
      </c>
      <c r="R44" s="42">
        <v>37766.338199999998</v>
      </c>
      <c r="S44" s="42">
        <v>38774.904599999994</v>
      </c>
      <c r="T44" s="42">
        <v>39321.889199999998</v>
      </c>
      <c r="U44" s="42">
        <v>40232.852399999996</v>
      </c>
    </row>
    <row r="45" spans="1:21" x14ac:dyDescent="0.25">
      <c r="A45" s="70" t="s">
        <v>928</v>
      </c>
      <c r="B45" s="70" t="s">
        <v>70</v>
      </c>
      <c r="C45" s="64" t="s">
        <v>0</v>
      </c>
      <c r="D45" s="60" t="s">
        <v>15</v>
      </c>
      <c r="E45" s="65" t="s">
        <v>20</v>
      </c>
      <c r="F45" s="65">
        <v>1592</v>
      </c>
      <c r="G45" s="65">
        <v>2559</v>
      </c>
      <c r="H45" s="77"/>
      <c r="I45" s="82">
        <v>34168.236899999996</v>
      </c>
      <c r="J45" s="82">
        <v>34396.994399999996</v>
      </c>
      <c r="K45" s="82">
        <v>34779.2736</v>
      </c>
      <c r="L45" s="82">
        <v>35717.687699999995</v>
      </c>
      <c r="M45" s="82">
        <v>36226.037700000001</v>
      </c>
      <c r="N45" s="82">
        <v>37073.965499999998</v>
      </c>
      <c r="O45" s="82"/>
      <c r="P45" s="82">
        <v>38869.457699999999</v>
      </c>
      <c r="Q45" s="82">
        <v>39115.499100000001</v>
      </c>
      <c r="R45" s="82">
        <v>39526.245899999994</v>
      </c>
      <c r="S45" s="82">
        <v>40534.812299999998</v>
      </c>
      <c r="T45" s="82">
        <v>41081.796899999994</v>
      </c>
      <c r="U45" s="82">
        <v>41992.7601</v>
      </c>
    </row>
    <row r="46" spans="1:21" x14ac:dyDescent="0.25">
      <c r="A46" s="23" t="s">
        <v>929</v>
      </c>
      <c r="B46" s="23" t="s">
        <v>71</v>
      </c>
      <c r="C46" s="28" t="s">
        <v>0</v>
      </c>
      <c r="D46" s="24" t="s">
        <v>16</v>
      </c>
      <c r="E46" s="25" t="s">
        <v>20</v>
      </c>
      <c r="F46" s="25">
        <v>1681</v>
      </c>
      <c r="G46" s="25">
        <v>2702</v>
      </c>
      <c r="H46" s="26"/>
      <c r="I46" s="42">
        <v>36015.580799999996</v>
      </c>
      <c r="J46" s="42">
        <v>36244.338299999996</v>
      </c>
      <c r="K46" s="42">
        <v>36626.6175</v>
      </c>
      <c r="L46" s="42">
        <v>37565.031599999995</v>
      </c>
      <c r="M46" s="42">
        <v>38073.381600000001</v>
      </c>
      <c r="N46" s="42">
        <v>38921.309399999998</v>
      </c>
      <c r="O46" s="42"/>
      <c r="P46" s="42">
        <v>40957.7595</v>
      </c>
      <c r="Q46" s="42">
        <v>41203.800899999995</v>
      </c>
      <c r="R46" s="42">
        <v>41614.547699999996</v>
      </c>
      <c r="S46" s="42">
        <v>42623.114099999999</v>
      </c>
      <c r="T46" s="42">
        <v>43170.098699999995</v>
      </c>
      <c r="U46" s="42">
        <v>44081.061900000001</v>
      </c>
    </row>
    <row r="47" spans="1:21" x14ac:dyDescent="0.25">
      <c r="A47" s="70" t="s">
        <v>930</v>
      </c>
      <c r="B47" s="70" t="s">
        <v>72</v>
      </c>
      <c r="C47" s="64" t="s">
        <v>0</v>
      </c>
      <c r="D47" s="60" t="s">
        <v>17</v>
      </c>
      <c r="E47" s="65" t="s">
        <v>20</v>
      </c>
      <c r="F47" s="65">
        <v>1770</v>
      </c>
      <c r="G47" s="65">
        <v>2845</v>
      </c>
      <c r="H47" s="77"/>
      <c r="I47" s="82">
        <v>37538.597399999999</v>
      </c>
      <c r="J47" s="82">
        <v>37767.354899999998</v>
      </c>
      <c r="K47" s="82">
        <v>38148.617399999996</v>
      </c>
      <c r="L47" s="82">
        <v>39088.048199999997</v>
      </c>
      <c r="M47" s="82">
        <v>39596.398199999996</v>
      </c>
      <c r="N47" s="82">
        <v>40444.326000000001</v>
      </c>
      <c r="O47" s="82"/>
      <c r="P47" s="82">
        <v>42696.316500000001</v>
      </c>
      <c r="Q47" s="82">
        <v>42942.357899999995</v>
      </c>
      <c r="R47" s="82">
        <v>43352.087999999996</v>
      </c>
      <c r="S47" s="82">
        <v>44361.6711</v>
      </c>
      <c r="T47" s="82">
        <v>44908.655699999996</v>
      </c>
      <c r="U47" s="82">
        <v>45819.618899999994</v>
      </c>
    </row>
    <row r="48" spans="1:21" x14ac:dyDescent="0.25">
      <c r="A48" s="23" t="s">
        <v>931</v>
      </c>
      <c r="B48" s="23" t="s">
        <v>73</v>
      </c>
      <c r="C48" s="28" t="s">
        <v>0</v>
      </c>
      <c r="D48" s="24" t="s">
        <v>18</v>
      </c>
      <c r="E48" s="25" t="s">
        <v>20</v>
      </c>
      <c r="F48" s="25">
        <v>1859</v>
      </c>
      <c r="G48" s="25">
        <v>2988</v>
      </c>
      <c r="H48" s="26"/>
      <c r="I48" s="42">
        <v>39060.597299999994</v>
      </c>
      <c r="J48" s="42">
        <v>39289.354800000001</v>
      </c>
      <c r="K48" s="42">
        <v>39671.633999999998</v>
      </c>
      <c r="L48" s="42">
        <v>40610.0481</v>
      </c>
      <c r="M48" s="42">
        <v>41118.398099999999</v>
      </c>
      <c r="N48" s="42">
        <v>41966.325899999996</v>
      </c>
      <c r="O48" s="42"/>
      <c r="P48" s="42">
        <v>44433.856799999994</v>
      </c>
      <c r="Q48" s="42">
        <v>44679.898199999996</v>
      </c>
      <c r="R48" s="42">
        <v>45090.644999999997</v>
      </c>
      <c r="S48" s="42">
        <v>46099.2114</v>
      </c>
      <c r="T48" s="42">
        <v>46646.195999999996</v>
      </c>
      <c r="U48" s="42">
        <v>47557.159199999995</v>
      </c>
    </row>
    <row r="49" spans="1:21" ht="15.75" thickBot="1" x14ac:dyDescent="0.3">
      <c r="A49" s="71" t="s">
        <v>932</v>
      </c>
      <c r="B49" s="71" t="s">
        <v>74</v>
      </c>
      <c r="C49" s="66" t="s">
        <v>0</v>
      </c>
      <c r="D49" s="67" t="s">
        <v>19</v>
      </c>
      <c r="E49" s="68" t="s">
        <v>20</v>
      </c>
      <c r="F49" s="68">
        <v>1948</v>
      </c>
      <c r="G49" s="68">
        <v>3131</v>
      </c>
      <c r="H49" s="78"/>
      <c r="I49" s="84">
        <v>40626.315299999995</v>
      </c>
      <c r="J49" s="84">
        <v>40855.072799999994</v>
      </c>
      <c r="K49" s="84">
        <v>41236.335299999999</v>
      </c>
      <c r="L49" s="84">
        <v>42175.766100000001</v>
      </c>
      <c r="M49" s="84">
        <v>42684.116099999999</v>
      </c>
      <c r="N49" s="84">
        <v>43532.043899999997</v>
      </c>
      <c r="O49" s="84"/>
      <c r="P49" s="84">
        <v>46218.165300000001</v>
      </c>
      <c r="Q49" s="84">
        <v>46464.206699999995</v>
      </c>
      <c r="R49" s="84">
        <v>46873.936799999996</v>
      </c>
      <c r="S49" s="84">
        <v>47883.519899999999</v>
      </c>
      <c r="T49" s="84">
        <v>48429.487799999995</v>
      </c>
      <c r="U49" s="84">
        <v>49341.467699999994</v>
      </c>
    </row>
    <row r="50" spans="1:21" x14ac:dyDescent="0.25">
      <c r="A50" s="69" t="s">
        <v>933</v>
      </c>
      <c r="B50" s="69" t="s">
        <v>75</v>
      </c>
      <c r="C50" s="61" t="s">
        <v>0</v>
      </c>
      <c r="D50" s="62" t="s">
        <v>25</v>
      </c>
      <c r="E50" s="63" t="s">
        <v>21</v>
      </c>
      <c r="F50" s="63">
        <v>375</v>
      </c>
      <c r="G50" s="63">
        <v>603</v>
      </c>
      <c r="H50" s="75"/>
      <c r="I50" s="76">
        <v>8814.7889999999989</v>
      </c>
      <c r="J50" s="76">
        <v>8995.7615999999998</v>
      </c>
      <c r="K50" s="76">
        <v>9297.7214999999997</v>
      </c>
      <c r="L50" s="76">
        <v>10023.6453</v>
      </c>
      <c r="M50" s="76">
        <v>10419.141599999999</v>
      </c>
      <c r="N50" s="76">
        <v>11079.996599999999</v>
      </c>
      <c r="O50" s="76"/>
      <c r="P50" s="76">
        <v>10073.463599999999</v>
      </c>
      <c r="Q50" s="76">
        <v>10267.6533</v>
      </c>
      <c r="R50" s="76">
        <v>10592.997299999999</v>
      </c>
      <c r="S50" s="76">
        <v>11372.806199999999</v>
      </c>
      <c r="T50" s="76">
        <v>11797.7868</v>
      </c>
      <c r="U50" s="76">
        <v>12507.4434</v>
      </c>
    </row>
    <row r="51" spans="1:21" x14ac:dyDescent="0.25">
      <c r="A51" s="23" t="s">
        <v>934</v>
      </c>
      <c r="B51" s="23" t="s">
        <v>76</v>
      </c>
      <c r="C51" s="28" t="s">
        <v>0</v>
      </c>
      <c r="D51" s="24" t="s">
        <v>27</v>
      </c>
      <c r="E51" s="25" t="s">
        <v>21</v>
      </c>
      <c r="F51" s="25">
        <v>473</v>
      </c>
      <c r="G51" s="25">
        <v>761</v>
      </c>
      <c r="H51" s="26"/>
      <c r="I51" s="42">
        <v>10618.414799999999</v>
      </c>
      <c r="J51" s="42">
        <v>10799.3874</v>
      </c>
      <c r="K51" s="42">
        <v>11101.347299999999</v>
      </c>
      <c r="L51" s="42">
        <v>11827.2711</v>
      </c>
      <c r="M51" s="42">
        <v>12222.767399999999</v>
      </c>
      <c r="N51" s="42">
        <v>12882.6057</v>
      </c>
      <c r="O51" s="42"/>
      <c r="P51" s="42">
        <v>12128.2143</v>
      </c>
      <c r="Q51" s="42">
        <v>12323.420699999999</v>
      </c>
      <c r="R51" s="42">
        <v>12647.748</v>
      </c>
      <c r="S51" s="42">
        <v>13427.5569</v>
      </c>
      <c r="T51" s="42">
        <v>13853.554199999999</v>
      </c>
      <c r="U51" s="42">
        <v>14562.194099999999</v>
      </c>
    </row>
    <row r="52" spans="1:21" x14ac:dyDescent="0.25">
      <c r="A52" s="70" t="s">
        <v>935</v>
      </c>
      <c r="B52" s="70" t="s">
        <v>77</v>
      </c>
      <c r="C52" s="64" t="s">
        <v>0</v>
      </c>
      <c r="D52" s="60" t="s">
        <v>1</v>
      </c>
      <c r="E52" s="65" t="s">
        <v>21</v>
      </c>
      <c r="F52" s="65">
        <v>571</v>
      </c>
      <c r="G52" s="65">
        <v>918</v>
      </c>
      <c r="H52" s="77"/>
      <c r="I52" s="82">
        <v>12654.864899999999</v>
      </c>
      <c r="J52" s="82">
        <v>12835.8375</v>
      </c>
      <c r="K52" s="82">
        <v>13137.797399999999</v>
      </c>
      <c r="L52" s="82">
        <v>13862.7045</v>
      </c>
      <c r="M52" s="82">
        <v>14259.217499999999</v>
      </c>
      <c r="N52" s="82">
        <v>14919.055799999998</v>
      </c>
      <c r="O52" s="82"/>
      <c r="P52" s="82">
        <v>14433.073199999999</v>
      </c>
      <c r="Q52" s="82">
        <v>14628.2796</v>
      </c>
      <c r="R52" s="82">
        <v>14952.606899999999</v>
      </c>
      <c r="S52" s="82">
        <v>15732.415799999999</v>
      </c>
      <c r="T52" s="82">
        <v>16158.4131</v>
      </c>
      <c r="U52" s="82">
        <v>16868.0697</v>
      </c>
    </row>
    <row r="53" spans="1:21" x14ac:dyDescent="0.25">
      <c r="A53" s="23" t="s">
        <v>936</v>
      </c>
      <c r="B53" s="23" t="s">
        <v>78</v>
      </c>
      <c r="C53" s="28" t="s">
        <v>0</v>
      </c>
      <c r="D53" s="24" t="s">
        <v>2</v>
      </c>
      <c r="E53" s="25" t="s">
        <v>21</v>
      </c>
      <c r="F53" s="25">
        <v>669</v>
      </c>
      <c r="G53" s="25">
        <v>1076</v>
      </c>
      <c r="H53" s="26"/>
      <c r="I53" s="42">
        <v>14502.208799999999</v>
      </c>
      <c r="J53" s="42">
        <v>14683.181399999999</v>
      </c>
      <c r="K53" s="42">
        <v>14985.141299999999</v>
      </c>
      <c r="L53" s="42">
        <v>15710.0484</v>
      </c>
      <c r="M53" s="42">
        <v>16106.561399999999</v>
      </c>
      <c r="N53" s="42">
        <v>16766.399699999998</v>
      </c>
      <c r="O53" s="42"/>
      <c r="P53" s="42">
        <v>16535.608799999998</v>
      </c>
      <c r="Q53" s="42">
        <v>16730.815199999997</v>
      </c>
      <c r="R53" s="42">
        <v>17055.142499999998</v>
      </c>
      <c r="S53" s="42">
        <v>17834.951399999998</v>
      </c>
      <c r="T53" s="42">
        <v>18260.948699999997</v>
      </c>
      <c r="U53" s="42">
        <v>18970.605299999999</v>
      </c>
    </row>
    <row r="54" spans="1:21" x14ac:dyDescent="0.25">
      <c r="A54" s="70" t="s">
        <v>937</v>
      </c>
      <c r="B54" s="70" t="s">
        <v>79</v>
      </c>
      <c r="C54" s="64" t="s">
        <v>0</v>
      </c>
      <c r="D54" s="60" t="s">
        <v>3</v>
      </c>
      <c r="E54" s="65" t="s">
        <v>21</v>
      </c>
      <c r="F54" s="65">
        <v>767</v>
      </c>
      <c r="G54" s="65">
        <v>1233</v>
      </c>
      <c r="H54" s="77"/>
      <c r="I54" s="82">
        <v>16306.851299999998</v>
      </c>
      <c r="J54" s="82">
        <v>16488.8406</v>
      </c>
      <c r="K54" s="82">
        <v>16790.800499999998</v>
      </c>
      <c r="L54" s="82">
        <v>17515.707599999998</v>
      </c>
      <c r="M54" s="82">
        <v>17912.220600000001</v>
      </c>
      <c r="N54" s="82">
        <v>18572.0589</v>
      </c>
      <c r="O54" s="82"/>
      <c r="P54" s="82">
        <v>18592.392899999999</v>
      </c>
      <c r="Q54" s="82">
        <v>18787.599299999998</v>
      </c>
      <c r="R54" s="82">
        <v>19111.926599999999</v>
      </c>
      <c r="S54" s="82">
        <v>19891.735499999999</v>
      </c>
      <c r="T54" s="82">
        <v>20317.732799999998</v>
      </c>
      <c r="U54" s="82">
        <v>21027.3894</v>
      </c>
    </row>
    <row r="55" spans="1:21" x14ac:dyDescent="0.25">
      <c r="A55" s="23" t="s">
        <v>938</v>
      </c>
      <c r="B55" s="23" t="s">
        <v>80</v>
      </c>
      <c r="C55" s="28" t="s">
        <v>0</v>
      </c>
      <c r="D55" s="24" t="s">
        <v>4</v>
      </c>
      <c r="E55" s="25" t="s">
        <v>21</v>
      </c>
      <c r="F55" s="25">
        <v>865</v>
      </c>
      <c r="G55" s="25">
        <v>1391</v>
      </c>
      <c r="H55" s="26"/>
      <c r="I55" s="42">
        <v>18110.4771</v>
      </c>
      <c r="J55" s="42">
        <v>18291.449699999997</v>
      </c>
      <c r="K55" s="42">
        <v>18593.409599999999</v>
      </c>
      <c r="L55" s="42">
        <v>19319.3334</v>
      </c>
      <c r="M55" s="42">
        <v>19714.829699999998</v>
      </c>
      <c r="N55" s="42">
        <v>20375.684699999998</v>
      </c>
      <c r="O55" s="42"/>
      <c r="P55" s="42">
        <v>20648.1603</v>
      </c>
      <c r="Q55" s="42">
        <v>20842.349999999999</v>
      </c>
      <c r="R55" s="42">
        <v>21166.677299999999</v>
      </c>
      <c r="S55" s="42">
        <v>21947.502899999999</v>
      </c>
      <c r="T55" s="42">
        <v>22372.483499999998</v>
      </c>
      <c r="U55" s="42">
        <v>23082.140099999997</v>
      </c>
    </row>
    <row r="56" spans="1:21" x14ac:dyDescent="0.25">
      <c r="A56" s="70" t="s">
        <v>939</v>
      </c>
      <c r="B56" s="70" t="s">
        <v>81</v>
      </c>
      <c r="C56" s="64" t="s">
        <v>0</v>
      </c>
      <c r="D56" s="60" t="s">
        <v>5</v>
      </c>
      <c r="E56" s="65" t="s">
        <v>21</v>
      </c>
      <c r="F56" s="65">
        <v>963</v>
      </c>
      <c r="G56" s="65">
        <v>1548</v>
      </c>
      <c r="H56" s="77"/>
      <c r="I56" s="82">
        <v>19957.821</v>
      </c>
      <c r="J56" s="82">
        <v>20138.793599999997</v>
      </c>
      <c r="K56" s="82">
        <v>20440.753499999999</v>
      </c>
      <c r="L56" s="82">
        <v>21166.677299999999</v>
      </c>
      <c r="M56" s="82">
        <v>21562.173599999998</v>
      </c>
      <c r="N56" s="82">
        <v>22223.028599999998</v>
      </c>
      <c r="O56" s="82"/>
      <c r="P56" s="82">
        <v>22749.679199999999</v>
      </c>
      <c r="Q56" s="82">
        <v>22944.885599999998</v>
      </c>
      <c r="R56" s="82">
        <v>23269.212899999999</v>
      </c>
      <c r="S56" s="82">
        <v>24049.021799999999</v>
      </c>
      <c r="T56" s="82">
        <v>24475.019099999998</v>
      </c>
      <c r="U56" s="82">
        <v>25184.6757</v>
      </c>
    </row>
    <row r="57" spans="1:21" x14ac:dyDescent="0.25">
      <c r="A57" s="23" t="s">
        <v>940</v>
      </c>
      <c r="B57" s="23" t="s">
        <v>82</v>
      </c>
      <c r="C57" s="28" t="s">
        <v>0</v>
      </c>
      <c r="D57" s="24" t="s">
        <v>6</v>
      </c>
      <c r="E57" s="25" t="s">
        <v>21</v>
      </c>
      <c r="F57" s="25">
        <v>1076</v>
      </c>
      <c r="G57" s="25">
        <v>1730</v>
      </c>
      <c r="H57" s="26"/>
      <c r="I57" s="42">
        <v>22059.339899999999</v>
      </c>
      <c r="J57" s="42">
        <v>22241.3292</v>
      </c>
      <c r="K57" s="42">
        <v>22543.289099999998</v>
      </c>
      <c r="L57" s="42">
        <v>23268.196199999998</v>
      </c>
      <c r="M57" s="42">
        <v>23664.709199999998</v>
      </c>
      <c r="N57" s="42">
        <v>24324.547499999997</v>
      </c>
      <c r="O57" s="42"/>
      <c r="P57" s="42">
        <v>25126.7238</v>
      </c>
      <c r="Q57" s="42">
        <v>25320.913499999999</v>
      </c>
      <c r="R57" s="42">
        <v>25646.2575</v>
      </c>
      <c r="S57" s="42">
        <v>26426.0664</v>
      </c>
      <c r="T57" s="42">
        <v>26851.046999999999</v>
      </c>
      <c r="U57" s="42">
        <v>27560.703599999997</v>
      </c>
    </row>
    <row r="58" spans="1:21" x14ac:dyDescent="0.25">
      <c r="A58" s="70" t="s">
        <v>941</v>
      </c>
      <c r="B58" s="70" t="s">
        <v>83</v>
      </c>
      <c r="C58" s="64" t="s">
        <v>0</v>
      </c>
      <c r="D58" s="60" t="s">
        <v>7</v>
      </c>
      <c r="E58" s="65" t="s">
        <v>21</v>
      </c>
      <c r="F58" s="65">
        <v>1189</v>
      </c>
      <c r="G58" s="65">
        <v>1911</v>
      </c>
      <c r="H58" s="77"/>
      <c r="I58" s="82">
        <v>23864.999099999997</v>
      </c>
      <c r="J58" s="82">
        <v>24045.971699999998</v>
      </c>
      <c r="K58" s="82">
        <v>24347.9316</v>
      </c>
      <c r="L58" s="82">
        <v>25073.855399999997</v>
      </c>
      <c r="M58" s="82">
        <v>25469.351699999999</v>
      </c>
      <c r="N58" s="82">
        <v>26130.206699999999</v>
      </c>
      <c r="O58" s="82"/>
      <c r="P58" s="82">
        <v>27183.507899999997</v>
      </c>
      <c r="Q58" s="82">
        <v>27378.7143</v>
      </c>
      <c r="R58" s="82">
        <v>27703.041599999997</v>
      </c>
      <c r="S58" s="82">
        <v>28482.850499999997</v>
      </c>
      <c r="T58" s="82">
        <v>28908.8478</v>
      </c>
      <c r="U58" s="82">
        <v>29618.504399999998</v>
      </c>
    </row>
    <row r="59" spans="1:21" x14ac:dyDescent="0.25">
      <c r="A59" s="23" t="s">
        <v>942</v>
      </c>
      <c r="B59" s="23" t="s">
        <v>84</v>
      </c>
      <c r="C59" s="28" t="s">
        <v>0</v>
      </c>
      <c r="D59" s="24" t="s">
        <v>8</v>
      </c>
      <c r="E59" s="25" t="s">
        <v>21</v>
      </c>
      <c r="F59" s="25">
        <v>1302</v>
      </c>
      <c r="G59" s="25">
        <v>2093</v>
      </c>
      <c r="H59" s="26"/>
      <c r="I59" s="42">
        <v>25668.624899999999</v>
      </c>
      <c r="J59" s="42">
        <v>25849.5975</v>
      </c>
      <c r="K59" s="42">
        <v>26151.557399999998</v>
      </c>
      <c r="L59" s="42">
        <v>26877.481199999998</v>
      </c>
      <c r="M59" s="42">
        <v>27272.977499999997</v>
      </c>
      <c r="N59" s="42">
        <v>27932.815799999997</v>
      </c>
      <c r="O59" s="42"/>
      <c r="P59" s="42">
        <v>29238.258599999997</v>
      </c>
      <c r="Q59" s="42">
        <v>29433.464999999997</v>
      </c>
      <c r="R59" s="42">
        <v>29757.792299999997</v>
      </c>
      <c r="S59" s="42">
        <v>30537.601199999997</v>
      </c>
      <c r="T59" s="42">
        <v>30963.598499999996</v>
      </c>
      <c r="U59" s="42">
        <v>31673.255099999998</v>
      </c>
    </row>
    <row r="60" spans="1:21" x14ac:dyDescent="0.25">
      <c r="A60" s="70" t="s">
        <v>943</v>
      </c>
      <c r="B60" s="70" t="s">
        <v>85</v>
      </c>
      <c r="C60" s="64" t="s">
        <v>0</v>
      </c>
      <c r="D60" s="60" t="s">
        <v>9</v>
      </c>
      <c r="E60" s="65" t="s">
        <v>21</v>
      </c>
      <c r="F60" s="65">
        <v>1415</v>
      </c>
      <c r="G60" s="65">
        <v>2275</v>
      </c>
      <c r="H60" s="77"/>
      <c r="I60" s="82">
        <v>27515.968799999999</v>
      </c>
      <c r="J60" s="82">
        <v>27696.9414</v>
      </c>
      <c r="K60" s="82">
        <v>27998.901299999998</v>
      </c>
      <c r="L60" s="82">
        <v>28724.825099999998</v>
      </c>
      <c r="M60" s="82">
        <v>29120.321399999997</v>
      </c>
      <c r="N60" s="82">
        <v>29780.159699999997</v>
      </c>
      <c r="O60" s="82"/>
      <c r="P60" s="82">
        <v>31340.794199999997</v>
      </c>
      <c r="Q60" s="82">
        <v>31536.000599999999</v>
      </c>
      <c r="R60" s="82">
        <v>31860.327899999997</v>
      </c>
      <c r="S60" s="82">
        <v>32640.136799999997</v>
      </c>
      <c r="T60" s="82">
        <v>33066.134099999996</v>
      </c>
      <c r="U60" s="82">
        <v>33775.790699999998</v>
      </c>
    </row>
    <row r="61" spans="1:21" x14ac:dyDescent="0.25">
      <c r="A61" s="23" t="s">
        <v>944</v>
      </c>
      <c r="B61" s="23" t="s">
        <v>86</v>
      </c>
      <c r="C61" s="28" t="s">
        <v>0</v>
      </c>
      <c r="D61" s="24" t="s">
        <v>10</v>
      </c>
      <c r="E61" s="25" t="s">
        <v>21</v>
      </c>
      <c r="F61" s="25">
        <v>1528</v>
      </c>
      <c r="G61" s="25">
        <v>2456</v>
      </c>
      <c r="H61" s="26"/>
      <c r="I61" s="42">
        <v>29319.594599999997</v>
      </c>
      <c r="J61" s="42">
        <v>29500.567199999998</v>
      </c>
      <c r="K61" s="42">
        <v>29802.527099999999</v>
      </c>
      <c r="L61" s="42">
        <v>30528.4509</v>
      </c>
      <c r="M61" s="42">
        <v>30923.947199999999</v>
      </c>
      <c r="N61" s="42">
        <v>31583.785499999998</v>
      </c>
      <c r="O61" s="42"/>
      <c r="P61" s="42">
        <v>33395.544900000001</v>
      </c>
      <c r="Q61" s="42">
        <v>33590.751299999996</v>
      </c>
      <c r="R61" s="42">
        <v>33915.078600000001</v>
      </c>
      <c r="S61" s="42">
        <v>34694.887499999997</v>
      </c>
      <c r="T61" s="42">
        <v>35120.8848</v>
      </c>
      <c r="U61" s="42">
        <v>35830.541399999995</v>
      </c>
    </row>
    <row r="62" spans="1:21" x14ac:dyDescent="0.25">
      <c r="A62" s="70" t="s">
        <v>945</v>
      </c>
      <c r="B62" s="70" t="s">
        <v>87</v>
      </c>
      <c r="C62" s="64" t="s">
        <v>0</v>
      </c>
      <c r="D62" s="60" t="s">
        <v>11</v>
      </c>
      <c r="E62" s="65" t="s">
        <v>21</v>
      </c>
      <c r="F62" s="65">
        <v>1641</v>
      </c>
      <c r="G62" s="65">
        <v>2638</v>
      </c>
      <c r="H62" s="77"/>
      <c r="I62" s="82">
        <v>31489.232399999997</v>
      </c>
      <c r="J62" s="82">
        <v>31670.204999999998</v>
      </c>
      <c r="K62" s="82">
        <v>31972.1649</v>
      </c>
      <c r="L62" s="82">
        <v>32697.071999999996</v>
      </c>
      <c r="M62" s="82">
        <v>33093.584999999999</v>
      </c>
      <c r="N62" s="82">
        <v>33753.423299999995</v>
      </c>
      <c r="O62" s="82"/>
      <c r="P62" s="82">
        <v>35845.791899999997</v>
      </c>
      <c r="Q62" s="82">
        <v>36039.981599999999</v>
      </c>
      <c r="R62" s="82">
        <v>36364.308899999996</v>
      </c>
      <c r="S62" s="82">
        <v>37145.1345</v>
      </c>
      <c r="T62" s="82">
        <v>37570.115099999995</v>
      </c>
      <c r="U62" s="82">
        <v>38279.771699999998</v>
      </c>
    </row>
    <row r="63" spans="1:21" x14ac:dyDescent="0.25">
      <c r="A63" s="23" t="s">
        <v>946</v>
      </c>
      <c r="B63" s="23" t="s">
        <v>88</v>
      </c>
      <c r="C63" s="28" t="s">
        <v>0</v>
      </c>
      <c r="D63" s="24" t="s">
        <v>12</v>
      </c>
      <c r="E63" s="25" t="s">
        <v>21</v>
      </c>
      <c r="F63" s="25">
        <v>1754</v>
      </c>
      <c r="G63" s="25">
        <v>2819</v>
      </c>
      <c r="H63" s="26"/>
      <c r="I63" s="42">
        <v>33336.576300000001</v>
      </c>
      <c r="J63" s="42">
        <v>33517.548899999994</v>
      </c>
      <c r="K63" s="42">
        <v>33819.508799999996</v>
      </c>
      <c r="L63" s="42">
        <v>34544.4159</v>
      </c>
      <c r="M63" s="42">
        <v>34940.928899999999</v>
      </c>
      <c r="N63" s="42">
        <v>35600.767199999995</v>
      </c>
      <c r="O63" s="42"/>
      <c r="P63" s="42">
        <v>37947.310799999999</v>
      </c>
      <c r="Q63" s="42">
        <v>38142.517199999995</v>
      </c>
      <c r="R63" s="42">
        <v>38466.844499999999</v>
      </c>
      <c r="S63" s="42">
        <v>39246.653399999996</v>
      </c>
      <c r="T63" s="42">
        <v>39672.650699999998</v>
      </c>
      <c r="U63" s="42">
        <v>40382.3073</v>
      </c>
    </row>
    <row r="64" spans="1:21" x14ac:dyDescent="0.25">
      <c r="A64" s="70" t="s">
        <v>947</v>
      </c>
      <c r="B64" s="70" t="s">
        <v>89</v>
      </c>
      <c r="C64" s="64" t="s">
        <v>0</v>
      </c>
      <c r="D64" s="60" t="s">
        <v>13</v>
      </c>
      <c r="E64" s="65" t="s">
        <v>21</v>
      </c>
      <c r="F64" s="65">
        <v>1867</v>
      </c>
      <c r="G64" s="65">
        <v>3001</v>
      </c>
      <c r="H64" s="77"/>
      <c r="I64" s="82">
        <v>35557.049099999997</v>
      </c>
      <c r="J64" s="82">
        <v>35828.507999999994</v>
      </c>
      <c r="K64" s="82">
        <v>36281.956200000001</v>
      </c>
      <c r="L64" s="82">
        <v>37369.825199999999</v>
      </c>
      <c r="M64" s="82">
        <v>37963.577999999994</v>
      </c>
      <c r="N64" s="82">
        <v>38953.843799999995</v>
      </c>
      <c r="O64" s="82"/>
      <c r="P64" s="82">
        <v>40451.442899999995</v>
      </c>
      <c r="Q64" s="82">
        <v>40743.235799999995</v>
      </c>
      <c r="R64" s="82">
        <v>41230.235099999998</v>
      </c>
      <c r="S64" s="82">
        <v>42400.4568</v>
      </c>
      <c r="T64" s="82">
        <v>43038.9444</v>
      </c>
      <c r="U64" s="82">
        <v>44103.429299999996</v>
      </c>
    </row>
    <row r="65" spans="1:21" x14ac:dyDescent="0.25">
      <c r="A65" s="23" t="s">
        <v>948</v>
      </c>
      <c r="B65" s="23" t="s">
        <v>90</v>
      </c>
      <c r="C65" s="28" t="s">
        <v>0</v>
      </c>
      <c r="D65" s="24" t="s">
        <v>14</v>
      </c>
      <c r="E65" s="25" t="s">
        <v>21</v>
      </c>
      <c r="F65" s="25">
        <v>1980</v>
      </c>
      <c r="G65" s="25">
        <v>3183</v>
      </c>
      <c r="H65" s="26"/>
      <c r="I65" s="42">
        <v>37360.674899999998</v>
      </c>
      <c r="J65" s="42">
        <v>37632.133799999996</v>
      </c>
      <c r="K65" s="42">
        <v>38085.581999999995</v>
      </c>
      <c r="L65" s="42">
        <v>39173.451000000001</v>
      </c>
      <c r="M65" s="42">
        <v>39767.203799999996</v>
      </c>
      <c r="N65" s="42">
        <v>40757.469599999997</v>
      </c>
      <c r="O65" s="42"/>
      <c r="P65" s="42">
        <v>42506.193599999999</v>
      </c>
      <c r="Q65" s="42">
        <v>42799.003199999999</v>
      </c>
      <c r="R65" s="42">
        <v>43284.985799999995</v>
      </c>
      <c r="S65" s="42">
        <v>44455.207499999997</v>
      </c>
      <c r="T65" s="42">
        <v>45093.695099999997</v>
      </c>
      <c r="U65" s="42">
        <v>46158.18</v>
      </c>
    </row>
    <row r="66" spans="1:21" x14ac:dyDescent="0.25">
      <c r="A66" s="70" t="s">
        <v>949</v>
      </c>
      <c r="B66" s="70" t="s">
        <v>91</v>
      </c>
      <c r="C66" s="64" t="s">
        <v>0</v>
      </c>
      <c r="D66" s="60" t="s">
        <v>15</v>
      </c>
      <c r="E66" s="65" t="s">
        <v>21</v>
      </c>
      <c r="F66" s="65">
        <v>2093</v>
      </c>
      <c r="G66" s="65">
        <v>3364</v>
      </c>
      <c r="H66" s="77"/>
      <c r="I66" s="82">
        <v>39191.751599999996</v>
      </c>
      <c r="J66" s="82">
        <v>39463.210500000001</v>
      </c>
      <c r="K66" s="82">
        <v>39915.642</v>
      </c>
      <c r="L66" s="82">
        <v>41004.527699999999</v>
      </c>
      <c r="M66" s="82">
        <v>41598.280500000001</v>
      </c>
      <c r="N66" s="82">
        <v>42588.546299999995</v>
      </c>
      <c r="O66" s="82"/>
      <c r="P66" s="82">
        <v>44590.428599999999</v>
      </c>
      <c r="Q66" s="82">
        <v>44883.2382</v>
      </c>
      <c r="R66" s="82">
        <v>45370.237499999996</v>
      </c>
      <c r="S66" s="82">
        <v>46539.442499999997</v>
      </c>
      <c r="T66" s="82">
        <v>47177.930099999998</v>
      </c>
      <c r="U66" s="82">
        <v>48242.414999999994</v>
      </c>
    </row>
    <row r="67" spans="1:21" x14ac:dyDescent="0.25">
      <c r="A67" s="23" t="s">
        <v>950</v>
      </c>
      <c r="B67" s="23" t="s">
        <v>92</v>
      </c>
      <c r="C67" s="28" t="s">
        <v>0</v>
      </c>
      <c r="D67" s="24" t="s">
        <v>16</v>
      </c>
      <c r="E67" s="25" t="s">
        <v>21</v>
      </c>
      <c r="F67" s="25">
        <v>2206</v>
      </c>
      <c r="G67" s="25">
        <v>3546</v>
      </c>
      <c r="H67" s="26"/>
      <c r="I67" s="42">
        <v>41468.142899999999</v>
      </c>
      <c r="J67" s="42">
        <v>41740.618499999997</v>
      </c>
      <c r="K67" s="42">
        <v>42193.049999999996</v>
      </c>
      <c r="L67" s="42">
        <v>43281.935699999995</v>
      </c>
      <c r="M67" s="42">
        <v>43875.688499999997</v>
      </c>
      <c r="N67" s="42">
        <v>44865.954299999998</v>
      </c>
      <c r="O67" s="42"/>
      <c r="P67" s="42">
        <v>47156.579399999995</v>
      </c>
      <c r="Q67" s="42">
        <v>47449.388999999996</v>
      </c>
      <c r="R67" s="42">
        <v>47935.371599999999</v>
      </c>
      <c r="S67" s="42">
        <v>49105.5933</v>
      </c>
      <c r="T67" s="42">
        <v>49744.080899999994</v>
      </c>
      <c r="U67" s="42">
        <v>50808.565799999997</v>
      </c>
    </row>
    <row r="68" spans="1:21" x14ac:dyDescent="0.25">
      <c r="A68" s="70" t="s">
        <v>951</v>
      </c>
      <c r="B68" s="70" t="s">
        <v>93</v>
      </c>
      <c r="C68" s="64" t="s">
        <v>0</v>
      </c>
      <c r="D68" s="60" t="s">
        <v>17</v>
      </c>
      <c r="E68" s="65" t="s">
        <v>21</v>
      </c>
      <c r="F68" s="65">
        <v>2319</v>
      </c>
      <c r="G68" s="65">
        <v>3727</v>
      </c>
      <c r="H68" s="77"/>
      <c r="I68" s="82">
        <v>43271.768700000001</v>
      </c>
      <c r="J68" s="82">
        <v>43543.227599999998</v>
      </c>
      <c r="K68" s="82">
        <v>43996.675799999997</v>
      </c>
      <c r="L68" s="82">
        <v>45084.544799999996</v>
      </c>
      <c r="M68" s="82">
        <v>45679.314299999998</v>
      </c>
      <c r="N68" s="82">
        <v>46668.563399999999</v>
      </c>
      <c r="O68" s="82"/>
      <c r="P68" s="82">
        <v>49211.330099999999</v>
      </c>
      <c r="Q68" s="82">
        <v>49504.1397</v>
      </c>
      <c r="R68" s="82">
        <v>49991.138999999996</v>
      </c>
      <c r="S68" s="82">
        <v>51160.343999999997</v>
      </c>
      <c r="T68" s="82">
        <v>51798.831599999998</v>
      </c>
      <c r="U68" s="82">
        <v>52863.316499999994</v>
      </c>
    </row>
    <row r="69" spans="1:21" x14ac:dyDescent="0.25">
      <c r="A69" s="23" t="s">
        <v>952</v>
      </c>
      <c r="B69" s="23" t="s">
        <v>94</v>
      </c>
      <c r="C69" s="28" t="s">
        <v>0</v>
      </c>
      <c r="D69" s="24" t="s">
        <v>18</v>
      </c>
      <c r="E69" s="25" t="s">
        <v>21</v>
      </c>
      <c r="F69" s="25">
        <v>2432</v>
      </c>
      <c r="G69" s="25">
        <v>3909</v>
      </c>
      <c r="H69" s="26"/>
      <c r="I69" s="42">
        <v>45075.394499999995</v>
      </c>
      <c r="J69" s="42">
        <v>45346.8534</v>
      </c>
      <c r="K69" s="42">
        <v>45800.301599999999</v>
      </c>
      <c r="L69" s="42">
        <v>46888.170599999998</v>
      </c>
      <c r="M69" s="42">
        <v>47481.9234</v>
      </c>
      <c r="N69" s="42">
        <v>48472.189199999993</v>
      </c>
      <c r="O69" s="42"/>
      <c r="P69" s="42">
        <v>51267.097499999996</v>
      </c>
      <c r="Q69" s="42">
        <v>51558.890399999997</v>
      </c>
      <c r="R69" s="42">
        <v>52045.8897</v>
      </c>
      <c r="S69" s="42">
        <v>53216.111399999994</v>
      </c>
      <c r="T69" s="42">
        <v>53854.598999999995</v>
      </c>
      <c r="U69" s="42">
        <v>54918.067199999998</v>
      </c>
    </row>
    <row r="70" spans="1:21" ht="15.75" thickBot="1" x14ac:dyDescent="0.3">
      <c r="A70" s="71" t="s">
        <v>953</v>
      </c>
      <c r="B70" s="71" t="s">
        <v>95</v>
      </c>
      <c r="C70" s="66" t="s">
        <v>0</v>
      </c>
      <c r="D70" s="67" t="s">
        <v>19</v>
      </c>
      <c r="E70" s="68" t="s">
        <v>21</v>
      </c>
      <c r="F70" s="68">
        <v>2545</v>
      </c>
      <c r="G70" s="68">
        <v>4091</v>
      </c>
      <c r="H70" s="78"/>
      <c r="I70" s="84">
        <v>46924.771799999995</v>
      </c>
      <c r="J70" s="84">
        <v>47196.2307</v>
      </c>
      <c r="K70" s="84">
        <v>47649.678899999999</v>
      </c>
      <c r="L70" s="84">
        <v>48737.547899999998</v>
      </c>
      <c r="M70" s="84">
        <v>49331.3007</v>
      </c>
      <c r="N70" s="84">
        <v>50321.566499999994</v>
      </c>
      <c r="O70" s="84"/>
      <c r="P70" s="84">
        <v>53371.666499999999</v>
      </c>
      <c r="Q70" s="84">
        <v>53663.4594</v>
      </c>
      <c r="R70" s="84">
        <v>54150.458699999996</v>
      </c>
      <c r="S70" s="84">
        <v>55319.663699999997</v>
      </c>
      <c r="T70" s="84">
        <v>55958.151299999998</v>
      </c>
      <c r="U70" s="84">
        <v>57022.636199999994</v>
      </c>
    </row>
    <row r="71" spans="1:21" x14ac:dyDescent="0.25">
      <c r="A71" s="69" t="s">
        <v>954</v>
      </c>
      <c r="B71" s="69" t="s">
        <v>96</v>
      </c>
      <c r="C71" s="61" t="s">
        <v>28</v>
      </c>
      <c r="D71" s="62" t="s">
        <v>25</v>
      </c>
      <c r="E71" s="63" t="s">
        <v>26</v>
      </c>
      <c r="F71" s="63">
        <v>220</v>
      </c>
      <c r="G71" s="63">
        <v>354</v>
      </c>
      <c r="H71" s="75"/>
      <c r="I71" s="76">
        <v>9281.4542999999994</v>
      </c>
      <c r="J71" s="76">
        <v>9405.4916999999987</v>
      </c>
      <c r="K71" s="76">
        <v>9611.8817999999992</v>
      </c>
      <c r="L71" s="76">
        <v>10138.5324</v>
      </c>
      <c r="M71" s="76">
        <v>10420.158299999999</v>
      </c>
      <c r="N71" s="76">
        <v>10890.8904</v>
      </c>
      <c r="O71" s="76"/>
      <c r="P71" s="76">
        <v>10548.262499999999</v>
      </c>
      <c r="Q71" s="76">
        <v>10681.450199999999</v>
      </c>
      <c r="R71" s="76">
        <v>10904.1075</v>
      </c>
      <c r="S71" s="76">
        <v>11469.392699999999</v>
      </c>
      <c r="T71" s="76">
        <v>11773.385999999999</v>
      </c>
      <c r="U71" s="76">
        <v>12278.685899999999</v>
      </c>
    </row>
    <row r="72" spans="1:21" x14ac:dyDescent="0.25">
      <c r="A72" s="23" t="s">
        <v>955</v>
      </c>
      <c r="B72" s="23" t="s">
        <v>97</v>
      </c>
      <c r="C72" s="28" t="s">
        <v>28</v>
      </c>
      <c r="D72" s="24" t="s">
        <v>27</v>
      </c>
      <c r="E72" s="25" t="s">
        <v>26</v>
      </c>
      <c r="F72" s="25">
        <v>270</v>
      </c>
      <c r="G72" s="25">
        <v>434</v>
      </c>
      <c r="H72" s="26"/>
      <c r="I72" s="42">
        <v>10925.458199999999</v>
      </c>
      <c r="J72" s="42">
        <v>11050.512299999999</v>
      </c>
      <c r="K72" s="42">
        <v>11256.902399999999</v>
      </c>
      <c r="L72" s="42">
        <v>11783.553</v>
      </c>
      <c r="M72" s="42">
        <v>12065.178899999999</v>
      </c>
      <c r="N72" s="42">
        <v>12534.8943</v>
      </c>
      <c r="O72" s="42"/>
      <c r="P72" s="42">
        <v>12424.073999999999</v>
      </c>
      <c r="Q72" s="42">
        <v>12557.261699999999</v>
      </c>
      <c r="R72" s="42">
        <v>12779.919</v>
      </c>
      <c r="S72" s="42">
        <v>13345.204199999998</v>
      </c>
      <c r="T72" s="42">
        <v>13649.197499999998</v>
      </c>
      <c r="U72" s="42">
        <v>14154.497399999998</v>
      </c>
    </row>
    <row r="73" spans="1:21" x14ac:dyDescent="0.25">
      <c r="A73" s="70" t="s">
        <v>956</v>
      </c>
      <c r="B73" s="70" t="s">
        <v>98</v>
      </c>
      <c r="C73" s="64" t="s">
        <v>28</v>
      </c>
      <c r="D73" s="60" t="s">
        <v>1</v>
      </c>
      <c r="E73" s="65" t="s">
        <v>26</v>
      </c>
      <c r="F73" s="65">
        <v>320</v>
      </c>
      <c r="G73" s="65">
        <v>515</v>
      </c>
      <c r="H73" s="77"/>
      <c r="I73" s="82">
        <v>12692.4828</v>
      </c>
      <c r="J73" s="82">
        <v>12816.520199999999</v>
      </c>
      <c r="K73" s="82">
        <v>13023.927</v>
      </c>
      <c r="L73" s="82">
        <v>13549.560899999999</v>
      </c>
      <c r="M73" s="82">
        <v>13832.2035</v>
      </c>
      <c r="N73" s="82">
        <v>14301.918899999999</v>
      </c>
      <c r="O73" s="82"/>
      <c r="P73" s="82">
        <v>14430.023099999999</v>
      </c>
      <c r="Q73" s="82">
        <v>14564.227499999999</v>
      </c>
      <c r="R73" s="82">
        <v>14786.8848</v>
      </c>
      <c r="S73" s="82">
        <v>15352.169999999998</v>
      </c>
      <c r="T73" s="82">
        <v>15655.146599999998</v>
      </c>
      <c r="U73" s="82">
        <v>16160.446499999998</v>
      </c>
    </row>
    <row r="74" spans="1:21" x14ac:dyDescent="0.25">
      <c r="A74" s="23" t="s">
        <v>957</v>
      </c>
      <c r="B74" s="23" t="s">
        <v>99</v>
      </c>
      <c r="C74" s="28" t="s">
        <v>28</v>
      </c>
      <c r="D74" s="24" t="s">
        <v>2</v>
      </c>
      <c r="E74" s="25" t="s">
        <v>26</v>
      </c>
      <c r="F74" s="25">
        <v>370</v>
      </c>
      <c r="G74" s="25">
        <v>595</v>
      </c>
      <c r="H74" s="26"/>
      <c r="I74" s="42">
        <v>14381.2215</v>
      </c>
      <c r="J74" s="42">
        <v>14505.258899999999</v>
      </c>
      <c r="K74" s="42">
        <v>14712.6657</v>
      </c>
      <c r="L74" s="42">
        <v>15238.299599999998</v>
      </c>
      <c r="M74" s="42">
        <v>15520.9422</v>
      </c>
      <c r="N74" s="42">
        <v>15990.657599999999</v>
      </c>
      <c r="O74" s="42"/>
      <c r="P74" s="42">
        <v>16353.619499999999</v>
      </c>
      <c r="Q74" s="42">
        <v>16486.807199999999</v>
      </c>
      <c r="R74" s="42">
        <v>16709.464499999998</v>
      </c>
      <c r="S74" s="42">
        <v>17274.7497</v>
      </c>
      <c r="T74" s="42">
        <v>17578.742999999999</v>
      </c>
      <c r="U74" s="42">
        <v>18084.0429</v>
      </c>
    </row>
    <row r="75" spans="1:21" x14ac:dyDescent="0.25">
      <c r="A75" s="70" t="s">
        <v>958</v>
      </c>
      <c r="B75" s="70" t="s">
        <v>100</v>
      </c>
      <c r="C75" s="64" t="s">
        <v>28</v>
      </c>
      <c r="D75" s="60" t="s">
        <v>3</v>
      </c>
      <c r="E75" s="65" t="s">
        <v>26</v>
      </c>
      <c r="F75" s="65">
        <v>420</v>
      </c>
      <c r="G75" s="65">
        <v>675</v>
      </c>
      <c r="H75" s="77"/>
      <c r="I75" s="82">
        <v>16028.2755</v>
      </c>
      <c r="J75" s="82">
        <v>16152.312899999999</v>
      </c>
      <c r="K75" s="82">
        <v>16359.7197</v>
      </c>
      <c r="L75" s="82">
        <v>16885.353599999999</v>
      </c>
      <c r="M75" s="82">
        <v>17166.979499999998</v>
      </c>
      <c r="N75" s="82">
        <v>17637.711599999999</v>
      </c>
      <c r="O75" s="82"/>
      <c r="P75" s="82">
        <v>18231.464399999997</v>
      </c>
      <c r="Q75" s="82">
        <v>18364.652099999999</v>
      </c>
      <c r="R75" s="82">
        <v>18587.309399999998</v>
      </c>
      <c r="S75" s="82">
        <v>19152.5946</v>
      </c>
      <c r="T75" s="82">
        <v>19455.571199999998</v>
      </c>
      <c r="U75" s="82">
        <v>19960.8711</v>
      </c>
    </row>
    <row r="76" spans="1:21" x14ac:dyDescent="0.25">
      <c r="A76" s="23" t="s">
        <v>959</v>
      </c>
      <c r="B76" s="23" t="s">
        <v>101</v>
      </c>
      <c r="C76" s="28" t="s">
        <v>28</v>
      </c>
      <c r="D76" s="24" t="s">
        <v>4</v>
      </c>
      <c r="E76" s="25" t="s">
        <v>26</v>
      </c>
      <c r="F76" s="25">
        <v>470</v>
      </c>
      <c r="G76" s="25">
        <v>756</v>
      </c>
      <c r="H76" s="26"/>
      <c r="I76" s="42">
        <v>17673.2961</v>
      </c>
      <c r="J76" s="42">
        <v>17797.333500000001</v>
      </c>
      <c r="K76" s="42">
        <v>18004.740299999998</v>
      </c>
      <c r="L76" s="42">
        <v>18530.374199999998</v>
      </c>
      <c r="M76" s="42">
        <v>18812.000099999997</v>
      </c>
      <c r="N76" s="42">
        <v>19282.732199999999</v>
      </c>
      <c r="O76" s="42"/>
      <c r="P76" s="42">
        <v>20107.275900000001</v>
      </c>
      <c r="Q76" s="42">
        <v>20240.463599999999</v>
      </c>
      <c r="R76" s="42">
        <v>20463.120899999998</v>
      </c>
      <c r="S76" s="42">
        <v>21028.4061</v>
      </c>
      <c r="T76" s="42">
        <v>21331.382699999998</v>
      </c>
      <c r="U76" s="42">
        <v>21836.6826</v>
      </c>
    </row>
    <row r="77" spans="1:21" x14ac:dyDescent="0.25">
      <c r="A77" s="70" t="s">
        <v>960</v>
      </c>
      <c r="B77" s="70" t="s">
        <v>102</v>
      </c>
      <c r="C77" s="64" t="s">
        <v>28</v>
      </c>
      <c r="D77" s="60" t="s">
        <v>5</v>
      </c>
      <c r="E77" s="65" t="s">
        <v>26</v>
      </c>
      <c r="F77" s="65">
        <v>520</v>
      </c>
      <c r="G77" s="65">
        <v>836</v>
      </c>
      <c r="H77" s="77"/>
      <c r="I77" s="82">
        <v>19362.034799999998</v>
      </c>
      <c r="J77" s="82">
        <v>19486.072199999999</v>
      </c>
      <c r="K77" s="82">
        <v>19693.478999999999</v>
      </c>
      <c r="L77" s="82">
        <v>20219.1129</v>
      </c>
      <c r="M77" s="82">
        <v>20501.755499999999</v>
      </c>
      <c r="N77" s="82">
        <v>20971.4709</v>
      </c>
      <c r="O77" s="82"/>
      <c r="P77" s="82">
        <v>22029.855599999999</v>
      </c>
      <c r="Q77" s="82">
        <v>22163.043299999998</v>
      </c>
      <c r="R77" s="82">
        <v>22385.7006</v>
      </c>
      <c r="S77" s="82">
        <v>22952.002499999999</v>
      </c>
      <c r="T77" s="82">
        <v>23254.979099999997</v>
      </c>
      <c r="U77" s="82">
        <v>23760.278999999999</v>
      </c>
    </row>
    <row r="78" spans="1:21" x14ac:dyDescent="0.25">
      <c r="A78" s="23" t="s">
        <v>961</v>
      </c>
      <c r="B78" s="23" t="s">
        <v>103</v>
      </c>
      <c r="C78" s="28" t="s">
        <v>28</v>
      </c>
      <c r="D78" s="24" t="s">
        <v>6</v>
      </c>
      <c r="E78" s="25" t="s">
        <v>26</v>
      </c>
      <c r="F78" s="25">
        <v>572</v>
      </c>
      <c r="G78" s="25">
        <v>920</v>
      </c>
      <c r="H78" s="26"/>
      <c r="I78" s="42">
        <v>21166.677299999999</v>
      </c>
      <c r="J78" s="42">
        <v>21290.7147</v>
      </c>
      <c r="K78" s="42">
        <v>21498.121499999997</v>
      </c>
      <c r="L78" s="42">
        <v>22023.755399999998</v>
      </c>
      <c r="M78" s="42">
        <v>22306.397999999997</v>
      </c>
      <c r="N78" s="42">
        <v>22776.113399999998</v>
      </c>
      <c r="O78" s="42"/>
      <c r="P78" s="42">
        <v>24077.489399999999</v>
      </c>
      <c r="Q78" s="42">
        <v>24210.677099999997</v>
      </c>
      <c r="R78" s="42">
        <v>24433.3344</v>
      </c>
      <c r="S78" s="42">
        <v>24999.636299999998</v>
      </c>
      <c r="T78" s="42">
        <v>25302.6129</v>
      </c>
      <c r="U78" s="42">
        <v>25807.912799999998</v>
      </c>
    </row>
    <row r="79" spans="1:21" x14ac:dyDescent="0.25">
      <c r="A79" s="70" t="s">
        <v>962</v>
      </c>
      <c r="B79" s="70" t="s">
        <v>104</v>
      </c>
      <c r="C79" s="64" t="s">
        <v>28</v>
      </c>
      <c r="D79" s="60" t="s">
        <v>7</v>
      </c>
      <c r="E79" s="65" t="s">
        <v>26</v>
      </c>
      <c r="F79" s="65">
        <v>624</v>
      </c>
      <c r="G79" s="65">
        <v>1003</v>
      </c>
      <c r="H79" s="77"/>
      <c r="I79" s="82">
        <v>22813.731299999999</v>
      </c>
      <c r="J79" s="82">
        <v>22937.768699999997</v>
      </c>
      <c r="K79" s="82">
        <v>23144.158799999997</v>
      </c>
      <c r="L79" s="82">
        <v>23670.809399999998</v>
      </c>
      <c r="M79" s="82">
        <v>23952.435299999997</v>
      </c>
      <c r="N79" s="82">
        <v>24423.167399999998</v>
      </c>
      <c r="O79" s="82"/>
      <c r="P79" s="82">
        <v>25955.334299999999</v>
      </c>
      <c r="Q79" s="82">
        <v>26088.521999999997</v>
      </c>
      <c r="R79" s="82">
        <v>26311.1793</v>
      </c>
      <c r="S79" s="82">
        <v>26876.464499999998</v>
      </c>
      <c r="T79" s="82">
        <v>27180.4578</v>
      </c>
      <c r="U79" s="82">
        <v>27685.757699999998</v>
      </c>
    </row>
    <row r="80" spans="1:21" x14ac:dyDescent="0.25">
      <c r="A80" s="23" t="s">
        <v>963</v>
      </c>
      <c r="B80" s="23" t="s">
        <v>105</v>
      </c>
      <c r="C80" s="28" t="s">
        <v>28</v>
      </c>
      <c r="D80" s="24" t="s">
        <v>8</v>
      </c>
      <c r="E80" s="25" t="s">
        <v>26</v>
      </c>
      <c r="F80" s="25">
        <v>676</v>
      </c>
      <c r="G80" s="25">
        <v>1087</v>
      </c>
      <c r="H80" s="26"/>
      <c r="I80" s="42">
        <v>24457.735199999999</v>
      </c>
      <c r="J80" s="42">
        <v>24582.789299999997</v>
      </c>
      <c r="K80" s="42">
        <v>24789.179399999997</v>
      </c>
      <c r="L80" s="42">
        <v>25315.829999999998</v>
      </c>
      <c r="M80" s="42">
        <v>25597.455899999997</v>
      </c>
      <c r="N80" s="42">
        <v>26068.187999999998</v>
      </c>
      <c r="O80" s="42"/>
      <c r="P80" s="42">
        <v>27831.145799999998</v>
      </c>
      <c r="Q80" s="42">
        <v>27964.333499999997</v>
      </c>
      <c r="R80" s="42">
        <v>28186.9908</v>
      </c>
      <c r="S80" s="42">
        <v>28752.275999999998</v>
      </c>
      <c r="T80" s="42">
        <v>29055.2526</v>
      </c>
      <c r="U80" s="42">
        <v>29561.569199999998</v>
      </c>
    </row>
    <row r="81" spans="1:21" x14ac:dyDescent="0.25">
      <c r="A81" s="70" t="s">
        <v>964</v>
      </c>
      <c r="B81" s="70" t="s">
        <v>106</v>
      </c>
      <c r="C81" s="64" t="s">
        <v>28</v>
      </c>
      <c r="D81" s="60" t="s">
        <v>9</v>
      </c>
      <c r="E81" s="65" t="s">
        <v>26</v>
      </c>
      <c r="F81" s="65">
        <v>728</v>
      </c>
      <c r="G81" s="65">
        <v>1170</v>
      </c>
      <c r="H81" s="77"/>
      <c r="I81" s="82">
        <v>26147.490599999997</v>
      </c>
      <c r="J81" s="82">
        <v>26271.527999999998</v>
      </c>
      <c r="K81" s="82">
        <v>26477.918099999999</v>
      </c>
      <c r="L81" s="82">
        <v>27004.5687</v>
      </c>
      <c r="M81" s="82">
        <v>27286.194599999999</v>
      </c>
      <c r="N81" s="82">
        <v>27756.9267</v>
      </c>
      <c r="O81" s="82"/>
      <c r="P81" s="82">
        <v>29753.725499999997</v>
      </c>
      <c r="Q81" s="82">
        <v>29887.929899999999</v>
      </c>
      <c r="R81" s="82">
        <v>30109.570499999998</v>
      </c>
      <c r="S81" s="82">
        <v>30675.872399999997</v>
      </c>
      <c r="T81" s="82">
        <v>30978.848999999998</v>
      </c>
      <c r="U81" s="82">
        <v>31484.148899999997</v>
      </c>
    </row>
    <row r="82" spans="1:21" x14ac:dyDescent="0.25">
      <c r="A82" s="23" t="s">
        <v>965</v>
      </c>
      <c r="B82" s="23" t="s">
        <v>107</v>
      </c>
      <c r="C82" s="28" t="s">
        <v>28</v>
      </c>
      <c r="D82" s="24" t="s">
        <v>10</v>
      </c>
      <c r="E82" s="25" t="s">
        <v>26</v>
      </c>
      <c r="F82" s="25">
        <v>780</v>
      </c>
      <c r="G82" s="25">
        <v>1254</v>
      </c>
      <c r="H82" s="26"/>
      <c r="I82" s="42">
        <v>27792.511199999997</v>
      </c>
      <c r="J82" s="42">
        <v>27916.548599999998</v>
      </c>
      <c r="K82" s="42">
        <v>28122.938699999999</v>
      </c>
      <c r="L82" s="42">
        <v>28649.5893</v>
      </c>
      <c r="M82" s="42">
        <v>28931.215199999999</v>
      </c>
      <c r="N82" s="42">
        <v>29401.9473</v>
      </c>
      <c r="O82" s="42"/>
      <c r="P82" s="42">
        <v>31629.536999999997</v>
      </c>
      <c r="Q82" s="42">
        <v>31763.741399999999</v>
      </c>
      <c r="R82" s="42">
        <v>31985.381999999998</v>
      </c>
      <c r="S82" s="42">
        <v>32551.683899999996</v>
      </c>
      <c r="T82" s="42">
        <v>32854.660499999998</v>
      </c>
      <c r="U82" s="42">
        <v>33359.960399999996</v>
      </c>
    </row>
    <row r="83" spans="1:21" x14ac:dyDescent="0.25">
      <c r="A83" s="70" t="s">
        <v>966</v>
      </c>
      <c r="B83" s="70" t="s">
        <v>108</v>
      </c>
      <c r="C83" s="64" t="s">
        <v>28</v>
      </c>
      <c r="D83" s="60" t="s">
        <v>11</v>
      </c>
      <c r="E83" s="65" t="s">
        <v>26</v>
      </c>
      <c r="F83" s="65">
        <v>832</v>
      </c>
      <c r="G83" s="65">
        <v>1338</v>
      </c>
      <c r="H83" s="77"/>
      <c r="I83" s="82">
        <v>29636.804999999997</v>
      </c>
      <c r="J83" s="82">
        <v>29760.842399999998</v>
      </c>
      <c r="K83" s="82">
        <v>29967.232499999998</v>
      </c>
      <c r="L83" s="82">
        <v>30493.883099999999</v>
      </c>
      <c r="M83" s="82">
        <v>30775.508999999998</v>
      </c>
      <c r="N83" s="82">
        <v>31246.241099999999</v>
      </c>
      <c r="O83" s="82"/>
      <c r="P83" s="82">
        <v>33719.872199999998</v>
      </c>
      <c r="Q83" s="82">
        <v>33854.0766</v>
      </c>
      <c r="R83" s="82">
        <v>34076.733899999999</v>
      </c>
      <c r="S83" s="82">
        <v>34642.019099999998</v>
      </c>
      <c r="T83" s="82">
        <v>34944.995699999999</v>
      </c>
      <c r="U83" s="82">
        <v>35450.295599999998</v>
      </c>
    </row>
    <row r="84" spans="1:21" x14ac:dyDescent="0.25">
      <c r="A84" s="23" t="s">
        <v>967</v>
      </c>
      <c r="B84" s="23" t="s">
        <v>109</v>
      </c>
      <c r="C84" s="28" t="s">
        <v>28</v>
      </c>
      <c r="D84" s="24" t="s">
        <v>12</v>
      </c>
      <c r="E84" s="25" t="s">
        <v>26</v>
      </c>
      <c r="F84" s="25">
        <v>884</v>
      </c>
      <c r="G84" s="25">
        <v>1421</v>
      </c>
      <c r="H84" s="26"/>
      <c r="I84" s="42">
        <v>31325.543699999998</v>
      </c>
      <c r="J84" s="42">
        <v>31449.581099999999</v>
      </c>
      <c r="K84" s="42">
        <v>31656.987899999996</v>
      </c>
      <c r="L84" s="42">
        <v>32182.621799999997</v>
      </c>
      <c r="M84" s="42">
        <v>32464.247699999996</v>
      </c>
      <c r="N84" s="42">
        <v>32934.979800000001</v>
      </c>
      <c r="O84" s="42"/>
      <c r="P84" s="42">
        <v>35643.4686</v>
      </c>
      <c r="Q84" s="42">
        <v>35776.656299999995</v>
      </c>
      <c r="R84" s="42">
        <v>35999.313600000001</v>
      </c>
      <c r="S84" s="42">
        <v>36564.5988</v>
      </c>
      <c r="T84" s="42">
        <v>36868.592099999994</v>
      </c>
      <c r="U84" s="42">
        <v>37373.892</v>
      </c>
    </row>
    <row r="85" spans="1:21" x14ac:dyDescent="0.25">
      <c r="A85" s="70" t="s">
        <v>968</v>
      </c>
      <c r="B85" s="70" t="s">
        <v>110</v>
      </c>
      <c r="C85" s="64" t="s">
        <v>28</v>
      </c>
      <c r="D85" s="60" t="s">
        <v>13</v>
      </c>
      <c r="E85" s="65" t="s">
        <v>26</v>
      </c>
      <c r="F85" s="65">
        <v>936</v>
      </c>
      <c r="G85" s="65">
        <v>1505</v>
      </c>
      <c r="H85" s="77"/>
      <c r="I85" s="82">
        <v>33263.373899999999</v>
      </c>
      <c r="J85" s="82">
        <v>33449.43</v>
      </c>
      <c r="K85" s="82">
        <v>33760.540199999996</v>
      </c>
      <c r="L85" s="82">
        <v>34549.499400000001</v>
      </c>
      <c r="M85" s="82">
        <v>34972.446599999996</v>
      </c>
      <c r="N85" s="82">
        <v>35678.036399999997</v>
      </c>
      <c r="O85" s="82"/>
      <c r="P85" s="82">
        <v>37834.4571</v>
      </c>
      <c r="Q85" s="82">
        <v>38034.746999999996</v>
      </c>
      <c r="R85" s="82">
        <v>38368.224599999994</v>
      </c>
      <c r="S85" s="82">
        <v>39216.152399999999</v>
      </c>
      <c r="T85" s="82">
        <v>39671.633999999998</v>
      </c>
      <c r="U85" s="82">
        <v>40429.075499999999</v>
      </c>
    </row>
    <row r="86" spans="1:21" x14ac:dyDescent="0.25">
      <c r="A86" s="23" t="s">
        <v>969</v>
      </c>
      <c r="B86" s="23" t="s">
        <v>111</v>
      </c>
      <c r="C86" s="28" t="s">
        <v>28</v>
      </c>
      <c r="D86" s="24" t="s">
        <v>14</v>
      </c>
      <c r="E86" s="25" t="s">
        <v>26</v>
      </c>
      <c r="F86" s="25">
        <v>988</v>
      </c>
      <c r="G86" s="25">
        <v>1588</v>
      </c>
      <c r="H86" s="26"/>
      <c r="I86" s="42">
        <v>34908.394499999995</v>
      </c>
      <c r="J86" s="42">
        <v>35094.450599999996</v>
      </c>
      <c r="K86" s="42">
        <v>35405.560799999999</v>
      </c>
      <c r="L86" s="42">
        <v>36194.519999999997</v>
      </c>
      <c r="M86" s="42">
        <v>36617.467199999999</v>
      </c>
      <c r="N86" s="42">
        <v>37323.057000000001</v>
      </c>
      <c r="O86" s="42"/>
      <c r="P86" s="42">
        <v>39710.268599999996</v>
      </c>
      <c r="Q86" s="42">
        <v>39910.558499999999</v>
      </c>
      <c r="R86" s="42">
        <v>40244.036099999998</v>
      </c>
      <c r="S86" s="42">
        <v>41091.963899999995</v>
      </c>
      <c r="T86" s="42">
        <v>41547.445499999994</v>
      </c>
      <c r="U86" s="42">
        <v>42304.886999999995</v>
      </c>
    </row>
    <row r="87" spans="1:21" x14ac:dyDescent="0.25">
      <c r="A87" s="70" t="s">
        <v>970</v>
      </c>
      <c r="B87" s="70" t="s">
        <v>112</v>
      </c>
      <c r="C87" s="64" t="s">
        <v>28</v>
      </c>
      <c r="D87" s="60" t="s">
        <v>15</v>
      </c>
      <c r="E87" s="65" t="s">
        <v>26</v>
      </c>
      <c r="F87" s="65">
        <v>1040</v>
      </c>
      <c r="G87" s="65">
        <v>1672</v>
      </c>
      <c r="H87" s="77"/>
      <c r="I87" s="82">
        <v>36580.865999999995</v>
      </c>
      <c r="J87" s="82">
        <v>36766.922099999996</v>
      </c>
      <c r="K87" s="82">
        <v>37077.015599999999</v>
      </c>
      <c r="L87" s="82">
        <v>37865.974799999996</v>
      </c>
      <c r="M87" s="82">
        <v>38289.938699999999</v>
      </c>
      <c r="N87" s="82">
        <v>38994.5118</v>
      </c>
      <c r="O87" s="82"/>
      <c r="P87" s="82">
        <v>41614.547699999996</v>
      </c>
      <c r="Q87" s="82">
        <v>41814.837599999999</v>
      </c>
      <c r="R87" s="82">
        <v>42149.331899999997</v>
      </c>
      <c r="S87" s="82">
        <v>42997.259699999995</v>
      </c>
      <c r="T87" s="82">
        <v>43451.724599999994</v>
      </c>
      <c r="U87" s="82">
        <v>44210.182799999995</v>
      </c>
    </row>
    <row r="88" spans="1:21" x14ac:dyDescent="0.25">
      <c r="A88" s="23" t="s">
        <v>971</v>
      </c>
      <c r="B88" s="23" t="s">
        <v>113</v>
      </c>
      <c r="C88" s="28" t="s">
        <v>28</v>
      </c>
      <c r="D88" s="24" t="s">
        <v>16</v>
      </c>
      <c r="E88" s="25" t="s">
        <v>26</v>
      </c>
      <c r="F88" s="25">
        <v>1092</v>
      </c>
      <c r="G88" s="25">
        <v>1755</v>
      </c>
      <c r="H88" s="26"/>
      <c r="I88" s="42">
        <v>38505.479099999997</v>
      </c>
      <c r="J88" s="42">
        <v>38691.535199999998</v>
      </c>
      <c r="K88" s="42">
        <v>39001.628700000001</v>
      </c>
      <c r="L88" s="42">
        <v>39790.587899999999</v>
      </c>
      <c r="M88" s="42">
        <v>40214.551800000001</v>
      </c>
      <c r="N88" s="42">
        <v>40919.124899999995</v>
      </c>
      <c r="O88" s="42"/>
      <c r="P88" s="42">
        <v>43791.3024</v>
      </c>
      <c r="Q88" s="42">
        <v>43991.592299999997</v>
      </c>
      <c r="R88" s="42">
        <v>44326.086599999995</v>
      </c>
      <c r="S88" s="42">
        <v>45174.0144</v>
      </c>
      <c r="T88" s="42">
        <v>45628.479299999999</v>
      </c>
      <c r="U88" s="42">
        <v>46386.9375</v>
      </c>
    </row>
    <row r="89" spans="1:21" x14ac:dyDescent="0.25">
      <c r="A89" s="70" t="s">
        <v>972</v>
      </c>
      <c r="B89" s="70" t="s">
        <v>114</v>
      </c>
      <c r="C89" s="64" t="s">
        <v>28</v>
      </c>
      <c r="D89" s="60" t="s">
        <v>17</v>
      </c>
      <c r="E89" s="65" t="s">
        <v>26</v>
      </c>
      <c r="F89" s="65">
        <v>1144</v>
      </c>
      <c r="G89" s="65">
        <v>1839</v>
      </c>
      <c r="H89" s="77"/>
      <c r="I89" s="82">
        <v>40150.4997</v>
      </c>
      <c r="J89" s="82">
        <v>40336.555799999995</v>
      </c>
      <c r="K89" s="82">
        <v>40646.649299999997</v>
      </c>
      <c r="L89" s="82">
        <v>41435.608499999995</v>
      </c>
      <c r="M89" s="82">
        <v>41859.572399999997</v>
      </c>
      <c r="N89" s="82">
        <v>42564.145499999999</v>
      </c>
      <c r="O89" s="82"/>
      <c r="P89" s="82">
        <v>45667.113899999997</v>
      </c>
      <c r="Q89" s="82">
        <v>45867.4038</v>
      </c>
      <c r="R89" s="82">
        <v>46201.898099999999</v>
      </c>
      <c r="S89" s="82">
        <v>47049.825899999996</v>
      </c>
      <c r="T89" s="82">
        <v>47504.290799999995</v>
      </c>
      <c r="U89" s="82">
        <v>48262.748999999996</v>
      </c>
    </row>
    <row r="90" spans="1:21" x14ac:dyDescent="0.25">
      <c r="A90" s="23" t="s">
        <v>973</v>
      </c>
      <c r="B90" s="23" t="s">
        <v>115</v>
      </c>
      <c r="C90" s="28" t="s">
        <v>28</v>
      </c>
      <c r="D90" s="24" t="s">
        <v>18</v>
      </c>
      <c r="E90" s="25" t="s">
        <v>26</v>
      </c>
      <c r="F90" s="25">
        <v>1196</v>
      </c>
      <c r="G90" s="25">
        <v>1923</v>
      </c>
      <c r="H90" s="26"/>
      <c r="I90" s="42">
        <v>41795.520299999996</v>
      </c>
      <c r="J90" s="42">
        <v>41981.576399999998</v>
      </c>
      <c r="K90" s="42">
        <v>42291.669900000001</v>
      </c>
      <c r="L90" s="42">
        <v>43080.629099999998</v>
      </c>
      <c r="M90" s="42">
        <v>43503.576300000001</v>
      </c>
      <c r="N90" s="42">
        <v>44209.166099999995</v>
      </c>
      <c r="O90" s="42"/>
      <c r="P90" s="42">
        <v>47542.9254</v>
      </c>
      <c r="Q90" s="42">
        <v>47743.215299999996</v>
      </c>
      <c r="R90" s="42">
        <v>48077.709599999995</v>
      </c>
      <c r="S90" s="42">
        <v>48925.6374</v>
      </c>
      <c r="T90" s="42">
        <v>49380.102299999999</v>
      </c>
      <c r="U90" s="42">
        <v>50138.5605</v>
      </c>
    </row>
    <row r="91" spans="1:21" ht="15.75" thickBot="1" x14ac:dyDescent="0.3">
      <c r="A91" s="71" t="s">
        <v>974</v>
      </c>
      <c r="B91" s="71" t="s">
        <v>116</v>
      </c>
      <c r="C91" s="66" t="s">
        <v>28</v>
      </c>
      <c r="D91" s="67" t="s">
        <v>19</v>
      </c>
      <c r="E91" s="68" t="s">
        <v>26</v>
      </c>
      <c r="F91" s="68">
        <v>1248</v>
      </c>
      <c r="G91" s="68">
        <v>2006</v>
      </c>
      <c r="H91" s="78"/>
      <c r="I91" s="84">
        <v>43485.275699999998</v>
      </c>
      <c r="J91" s="84">
        <v>43672.3485</v>
      </c>
      <c r="K91" s="84">
        <v>43982.441999999995</v>
      </c>
      <c r="L91" s="84">
        <v>44771.4012</v>
      </c>
      <c r="M91" s="84">
        <v>45194.348399999995</v>
      </c>
      <c r="N91" s="84">
        <v>45899.938199999997</v>
      </c>
      <c r="O91" s="84"/>
      <c r="P91" s="84">
        <v>49468.555199999995</v>
      </c>
      <c r="Q91" s="84">
        <v>49668.845099999999</v>
      </c>
      <c r="R91" s="84">
        <v>50002.322699999997</v>
      </c>
      <c r="S91" s="84">
        <v>50850.250499999995</v>
      </c>
      <c r="T91" s="84">
        <v>51305.732099999994</v>
      </c>
      <c r="U91" s="84">
        <v>52063.173599999995</v>
      </c>
    </row>
    <row r="92" spans="1:21" x14ac:dyDescent="0.25">
      <c r="A92" s="69" t="s">
        <v>975</v>
      </c>
      <c r="B92" s="69" t="s">
        <v>117</v>
      </c>
      <c r="C92" s="61" t="s">
        <v>28</v>
      </c>
      <c r="D92" s="62" t="s">
        <v>25</v>
      </c>
      <c r="E92" s="63" t="s">
        <v>20</v>
      </c>
      <c r="F92" s="63">
        <v>332</v>
      </c>
      <c r="G92" s="63">
        <v>534</v>
      </c>
      <c r="H92" s="75"/>
      <c r="I92" s="76">
        <v>12594.879599999998</v>
      </c>
      <c r="J92" s="76">
        <v>12747.384599999999</v>
      </c>
      <c r="K92" s="76">
        <v>13001.559599999999</v>
      </c>
      <c r="L92" s="76">
        <v>13627.846799999999</v>
      </c>
      <c r="M92" s="76">
        <v>13966.407899999998</v>
      </c>
      <c r="N92" s="76">
        <v>14531.693099999999</v>
      </c>
      <c r="O92" s="76"/>
      <c r="P92" s="76">
        <v>14200.248899999999</v>
      </c>
      <c r="Q92" s="76">
        <v>14363.937599999999</v>
      </c>
      <c r="R92" s="76">
        <v>14637.429899999999</v>
      </c>
      <c r="S92" s="76">
        <v>15310.485299999998</v>
      </c>
      <c r="T92" s="76">
        <v>15674.463899999999</v>
      </c>
      <c r="U92" s="76">
        <v>16282.450499999999</v>
      </c>
    </row>
    <row r="93" spans="1:21" x14ac:dyDescent="0.25">
      <c r="A93" s="23" t="s">
        <v>976</v>
      </c>
      <c r="B93" s="23" t="s">
        <v>118</v>
      </c>
      <c r="C93" s="28" t="s">
        <v>28</v>
      </c>
      <c r="D93" s="24" t="s">
        <v>27</v>
      </c>
      <c r="E93" s="25" t="s">
        <v>20</v>
      </c>
      <c r="F93" s="25">
        <v>418</v>
      </c>
      <c r="G93" s="25">
        <v>672</v>
      </c>
      <c r="H93" s="26"/>
      <c r="I93" s="42">
        <v>15140.696399999999</v>
      </c>
      <c r="J93" s="42">
        <v>15294.218099999998</v>
      </c>
      <c r="K93" s="42">
        <v>15548.393099999999</v>
      </c>
      <c r="L93" s="42">
        <v>16173.6636</v>
      </c>
      <c r="M93" s="42">
        <v>16513.241399999999</v>
      </c>
      <c r="N93" s="42">
        <v>17078.526599999997</v>
      </c>
      <c r="O93" s="42"/>
      <c r="P93" s="42">
        <v>17060.225999999999</v>
      </c>
      <c r="Q93" s="42">
        <v>17223.914699999998</v>
      </c>
      <c r="R93" s="42">
        <v>17497.406999999999</v>
      </c>
      <c r="S93" s="42">
        <v>18170.4624</v>
      </c>
      <c r="T93" s="42">
        <v>18534.440999999999</v>
      </c>
      <c r="U93" s="42">
        <v>19142.427599999999</v>
      </c>
    </row>
    <row r="94" spans="1:21" x14ac:dyDescent="0.25">
      <c r="A94" s="70" t="s">
        <v>977</v>
      </c>
      <c r="B94" s="70" t="s">
        <v>119</v>
      </c>
      <c r="C94" s="64" t="s">
        <v>28</v>
      </c>
      <c r="D94" s="60" t="s">
        <v>1</v>
      </c>
      <c r="E94" s="65" t="s">
        <v>20</v>
      </c>
      <c r="F94" s="65">
        <v>504</v>
      </c>
      <c r="G94" s="65">
        <v>810</v>
      </c>
      <c r="H94" s="77"/>
      <c r="I94" s="82">
        <v>17815.634099999999</v>
      </c>
      <c r="J94" s="82">
        <v>17969.1558</v>
      </c>
      <c r="K94" s="82">
        <v>18223.3308</v>
      </c>
      <c r="L94" s="82">
        <v>18848.601299999998</v>
      </c>
      <c r="M94" s="82">
        <v>19188.179099999998</v>
      </c>
      <c r="N94" s="82">
        <v>19753.4643</v>
      </c>
      <c r="O94" s="82"/>
      <c r="P94" s="82">
        <v>20058.474299999998</v>
      </c>
      <c r="Q94" s="82">
        <v>20222.163</v>
      </c>
      <c r="R94" s="82">
        <v>20495.655299999999</v>
      </c>
      <c r="S94" s="82">
        <v>21168.7107</v>
      </c>
      <c r="T94" s="82">
        <v>21533.705999999998</v>
      </c>
      <c r="U94" s="82">
        <v>22140.675899999998</v>
      </c>
    </row>
    <row r="95" spans="1:21" x14ac:dyDescent="0.25">
      <c r="A95" s="23" t="s">
        <v>978</v>
      </c>
      <c r="B95" s="23" t="s">
        <v>120</v>
      </c>
      <c r="C95" s="28" t="s">
        <v>28</v>
      </c>
      <c r="D95" s="24" t="s">
        <v>2</v>
      </c>
      <c r="E95" s="25" t="s">
        <v>20</v>
      </c>
      <c r="F95" s="25">
        <v>590</v>
      </c>
      <c r="G95" s="25">
        <v>949</v>
      </c>
      <c r="H95" s="26"/>
      <c r="I95" s="42">
        <v>20444.820299999999</v>
      </c>
      <c r="J95" s="42">
        <v>20597.3253</v>
      </c>
      <c r="K95" s="42">
        <v>20851.5003</v>
      </c>
      <c r="L95" s="42">
        <v>21477.787499999999</v>
      </c>
      <c r="M95" s="42">
        <v>21816.348599999998</v>
      </c>
      <c r="N95" s="42">
        <v>22381.6338</v>
      </c>
      <c r="O95" s="42"/>
      <c r="P95" s="42">
        <v>23006.904299999998</v>
      </c>
      <c r="Q95" s="42">
        <v>23170.592999999997</v>
      </c>
      <c r="R95" s="42">
        <v>23444.085299999999</v>
      </c>
      <c r="S95" s="42">
        <v>24117.1407</v>
      </c>
      <c r="T95" s="42">
        <v>24481.119299999998</v>
      </c>
      <c r="U95" s="42">
        <v>25089.105899999999</v>
      </c>
    </row>
    <row r="96" spans="1:21" x14ac:dyDescent="0.25">
      <c r="A96" s="70" t="s">
        <v>979</v>
      </c>
      <c r="B96" s="70" t="s">
        <v>121</v>
      </c>
      <c r="C96" s="64" t="s">
        <v>28</v>
      </c>
      <c r="D96" s="60" t="s">
        <v>3</v>
      </c>
      <c r="E96" s="65" t="s">
        <v>20</v>
      </c>
      <c r="F96" s="65">
        <v>676</v>
      </c>
      <c r="G96" s="65">
        <v>1087</v>
      </c>
      <c r="H96" s="77"/>
      <c r="I96" s="82">
        <v>22993.6872</v>
      </c>
      <c r="J96" s="82">
        <v>23146.192199999998</v>
      </c>
      <c r="K96" s="82">
        <v>23400.367199999997</v>
      </c>
      <c r="L96" s="82">
        <v>24026.654399999999</v>
      </c>
      <c r="M96" s="82">
        <v>24365.215499999998</v>
      </c>
      <c r="N96" s="82">
        <v>24930.500699999997</v>
      </c>
      <c r="O96" s="82"/>
      <c r="P96" s="82">
        <v>25868.914799999999</v>
      </c>
      <c r="Q96" s="82">
        <v>26032.603499999997</v>
      </c>
      <c r="R96" s="82">
        <v>26306.095799999999</v>
      </c>
      <c r="S96" s="82">
        <v>26979.151199999997</v>
      </c>
      <c r="T96" s="82">
        <v>27344.146499999999</v>
      </c>
      <c r="U96" s="82">
        <v>27951.116399999999</v>
      </c>
    </row>
    <row r="97" spans="1:21" x14ac:dyDescent="0.25">
      <c r="A97" s="23" t="s">
        <v>980</v>
      </c>
      <c r="B97" s="23" t="s">
        <v>122</v>
      </c>
      <c r="C97" s="28" t="s">
        <v>28</v>
      </c>
      <c r="D97" s="24" t="s">
        <v>4</v>
      </c>
      <c r="E97" s="25" t="s">
        <v>20</v>
      </c>
      <c r="F97" s="25">
        <v>762</v>
      </c>
      <c r="G97" s="25">
        <v>1225</v>
      </c>
      <c r="H97" s="26"/>
      <c r="I97" s="42">
        <v>25539.503999999997</v>
      </c>
      <c r="J97" s="42">
        <v>25693.025699999998</v>
      </c>
      <c r="K97" s="42">
        <v>25947.200699999998</v>
      </c>
      <c r="L97" s="42">
        <v>26572.4712</v>
      </c>
      <c r="M97" s="42">
        <v>26912.048999999999</v>
      </c>
      <c r="N97" s="42">
        <v>27477.334199999998</v>
      </c>
      <c r="O97" s="42"/>
      <c r="P97" s="42">
        <v>28728.891899999999</v>
      </c>
      <c r="Q97" s="42">
        <v>28893.597299999998</v>
      </c>
      <c r="R97" s="42">
        <v>29167.089599999999</v>
      </c>
      <c r="S97" s="42">
        <v>29839.128299999997</v>
      </c>
      <c r="T97" s="42">
        <v>30204.123599999999</v>
      </c>
      <c r="U97" s="42">
        <v>30811.093499999999</v>
      </c>
    </row>
    <row r="98" spans="1:21" x14ac:dyDescent="0.25">
      <c r="A98" s="70" t="s">
        <v>981</v>
      </c>
      <c r="B98" s="70" t="s">
        <v>123</v>
      </c>
      <c r="C98" s="64" t="s">
        <v>28</v>
      </c>
      <c r="D98" s="60" t="s">
        <v>5</v>
      </c>
      <c r="E98" s="65" t="s">
        <v>20</v>
      </c>
      <c r="F98" s="65">
        <v>848</v>
      </c>
      <c r="G98" s="65">
        <v>1363</v>
      </c>
      <c r="H98" s="77"/>
      <c r="I98" s="82">
        <v>28168.690199999997</v>
      </c>
      <c r="J98" s="82">
        <v>28321.195199999998</v>
      </c>
      <c r="K98" s="82">
        <v>28575.370199999998</v>
      </c>
      <c r="L98" s="82">
        <v>29201.657399999996</v>
      </c>
      <c r="M98" s="82">
        <v>29540.218499999999</v>
      </c>
      <c r="N98" s="82">
        <v>30105.503699999997</v>
      </c>
      <c r="O98" s="82"/>
      <c r="P98" s="82">
        <v>31677.321899999999</v>
      </c>
      <c r="Q98" s="82">
        <v>31841.010599999998</v>
      </c>
      <c r="R98" s="82">
        <v>32114.502899999999</v>
      </c>
      <c r="S98" s="82">
        <v>32787.558299999997</v>
      </c>
      <c r="T98" s="82">
        <v>33152.553599999999</v>
      </c>
      <c r="U98" s="82">
        <v>33759.523499999996</v>
      </c>
    </row>
    <row r="99" spans="1:21" x14ac:dyDescent="0.25">
      <c r="A99" s="23" t="s">
        <v>982</v>
      </c>
      <c r="B99" s="23" t="s">
        <v>124</v>
      </c>
      <c r="C99" s="28" t="s">
        <v>28</v>
      </c>
      <c r="D99" s="24" t="s">
        <v>6</v>
      </c>
      <c r="E99" s="25" t="s">
        <v>20</v>
      </c>
      <c r="F99" s="25">
        <v>936</v>
      </c>
      <c r="G99" s="25">
        <v>1505</v>
      </c>
      <c r="H99" s="26"/>
      <c r="I99" s="42">
        <v>30895.479599999999</v>
      </c>
      <c r="J99" s="42">
        <v>31047.9846</v>
      </c>
      <c r="K99" s="42">
        <v>31302.159599999999</v>
      </c>
      <c r="L99" s="42">
        <v>31928.446799999998</v>
      </c>
      <c r="M99" s="42">
        <v>32267.007899999997</v>
      </c>
      <c r="N99" s="42">
        <v>32832.293099999995</v>
      </c>
      <c r="O99" s="42"/>
      <c r="P99" s="42">
        <v>34731.488699999994</v>
      </c>
      <c r="Q99" s="42">
        <v>34896.194100000001</v>
      </c>
      <c r="R99" s="42">
        <v>35169.686399999999</v>
      </c>
      <c r="S99" s="42">
        <v>35841.725099999996</v>
      </c>
      <c r="T99" s="42">
        <v>36206.720399999998</v>
      </c>
      <c r="U99" s="42">
        <v>36813.690299999995</v>
      </c>
    </row>
    <row r="100" spans="1:21" x14ac:dyDescent="0.25">
      <c r="A100" s="70" t="s">
        <v>983</v>
      </c>
      <c r="B100" s="70" t="s">
        <v>125</v>
      </c>
      <c r="C100" s="64" t="s">
        <v>28</v>
      </c>
      <c r="D100" s="60" t="s">
        <v>7</v>
      </c>
      <c r="E100" s="65" t="s">
        <v>20</v>
      </c>
      <c r="F100" s="65">
        <v>1024</v>
      </c>
      <c r="G100" s="65">
        <v>1646</v>
      </c>
      <c r="H100" s="77"/>
      <c r="I100" s="82">
        <v>33444.3465</v>
      </c>
      <c r="J100" s="82">
        <v>33596.851499999997</v>
      </c>
      <c r="K100" s="82">
        <v>33851.0265</v>
      </c>
      <c r="L100" s="82">
        <v>34477.313699999999</v>
      </c>
      <c r="M100" s="82">
        <v>34815.874799999998</v>
      </c>
      <c r="N100" s="82">
        <v>35381.159999999996</v>
      </c>
      <c r="O100" s="82"/>
      <c r="P100" s="82">
        <v>37593.499199999998</v>
      </c>
      <c r="Q100" s="82">
        <v>37758.204599999997</v>
      </c>
      <c r="R100" s="82">
        <v>38031.696899999995</v>
      </c>
      <c r="S100" s="82">
        <v>38703.7356</v>
      </c>
      <c r="T100" s="82">
        <v>39068.730899999995</v>
      </c>
      <c r="U100" s="82">
        <v>39675.700799999999</v>
      </c>
    </row>
    <row r="101" spans="1:21" x14ac:dyDescent="0.25">
      <c r="A101" s="23" t="s">
        <v>984</v>
      </c>
      <c r="B101" s="23" t="s">
        <v>126</v>
      </c>
      <c r="C101" s="28" t="s">
        <v>28</v>
      </c>
      <c r="D101" s="24" t="s">
        <v>8</v>
      </c>
      <c r="E101" s="25" t="s">
        <v>20</v>
      </c>
      <c r="F101" s="25">
        <v>1112</v>
      </c>
      <c r="G101" s="25">
        <v>1788</v>
      </c>
      <c r="H101" s="26"/>
      <c r="I101" s="42">
        <v>35990.1633</v>
      </c>
      <c r="J101" s="42">
        <v>36142.668299999998</v>
      </c>
      <c r="K101" s="42">
        <v>36397.86</v>
      </c>
      <c r="L101" s="42">
        <v>37023.130499999999</v>
      </c>
      <c r="M101" s="42">
        <v>37362.708299999998</v>
      </c>
      <c r="N101" s="42">
        <v>37927.993499999997</v>
      </c>
      <c r="O101" s="42"/>
      <c r="P101" s="42">
        <v>40453.476299999995</v>
      </c>
      <c r="Q101" s="42">
        <v>40618.181700000001</v>
      </c>
      <c r="R101" s="42">
        <v>40891.673999999999</v>
      </c>
      <c r="S101" s="42">
        <v>41564.729399999997</v>
      </c>
      <c r="T101" s="42">
        <v>41928.707999999999</v>
      </c>
      <c r="U101" s="42">
        <v>42536.694599999995</v>
      </c>
    </row>
    <row r="102" spans="1:21" x14ac:dyDescent="0.25">
      <c r="A102" s="70" t="s">
        <v>985</v>
      </c>
      <c r="B102" s="70" t="s">
        <v>127</v>
      </c>
      <c r="C102" s="64" t="s">
        <v>28</v>
      </c>
      <c r="D102" s="60" t="s">
        <v>9</v>
      </c>
      <c r="E102" s="65" t="s">
        <v>20</v>
      </c>
      <c r="F102" s="65">
        <v>1200</v>
      </c>
      <c r="G102" s="65">
        <v>1929</v>
      </c>
      <c r="H102" s="77"/>
      <c r="I102" s="82">
        <v>38619.349499999997</v>
      </c>
      <c r="J102" s="82">
        <v>38771.854499999994</v>
      </c>
      <c r="K102" s="82">
        <v>39026.029499999997</v>
      </c>
      <c r="L102" s="82">
        <v>39652.316699999996</v>
      </c>
      <c r="M102" s="82">
        <v>39990.877799999995</v>
      </c>
      <c r="N102" s="82">
        <v>40556.163</v>
      </c>
      <c r="O102" s="82"/>
      <c r="P102" s="82">
        <v>43401.906299999995</v>
      </c>
      <c r="Q102" s="82">
        <v>43566.611699999994</v>
      </c>
      <c r="R102" s="82">
        <v>43840.103999999999</v>
      </c>
      <c r="S102" s="82">
        <v>44512.142699999997</v>
      </c>
      <c r="T102" s="82">
        <v>44877.137999999999</v>
      </c>
      <c r="U102" s="82">
        <v>45484.107899999995</v>
      </c>
    </row>
    <row r="103" spans="1:21" x14ac:dyDescent="0.25">
      <c r="A103" s="23" t="s">
        <v>986</v>
      </c>
      <c r="B103" s="23" t="s">
        <v>128</v>
      </c>
      <c r="C103" s="28" t="s">
        <v>28</v>
      </c>
      <c r="D103" s="24" t="s">
        <v>10</v>
      </c>
      <c r="E103" s="25" t="s">
        <v>20</v>
      </c>
      <c r="F103" s="25">
        <v>1288</v>
      </c>
      <c r="G103" s="25">
        <v>2070</v>
      </c>
      <c r="H103" s="26"/>
      <c r="I103" s="42">
        <v>41165.166299999997</v>
      </c>
      <c r="J103" s="42">
        <v>41318.687999999995</v>
      </c>
      <c r="K103" s="42">
        <v>41572.862999999998</v>
      </c>
      <c r="L103" s="42">
        <v>42198.133499999996</v>
      </c>
      <c r="M103" s="42">
        <v>42537.711299999995</v>
      </c>
      <c r="N103" s="42">
        <v>43102.996499999994</v>
      </c>
      <c r="O103" s="42"/>
      <c r="P103" s="42">
        <v>46261.883399999999</v>
      </c>
      <c r="Q103" s="42">
        <v>46426.588799999998</v>
      </c>
      <c r="R103" s="42">
        <v>46700.081099999996</v>
      </c>
      <c r="S103" s="42">
        <v>47373.136500000001</v>
      </c>
      <c r="T103" s="42">
        <v>47737.115099999995</v>
      </c>
      <c r="U103" s="42">
        <v>48345.101699999999</v>
      </c>
    </row>
    <row r="104" spans="1:21" x14ac:dyDescent="0.25">
      <c r="A104" s="70" t="s">
        <v>987</v>
      </c>
      <c r="B104" s="70" t="s">
        <v>129</v>
      </c>
      <c r="C104" s="64" t="s">
        <v>28</v>
      </c>
      <c r="D104" s="60" t="s">
        <v>11</v>
      </c>
      <c r="E104" s="65" t="s">
        <v>20</v>
      </c>
      <c r="F104" s="65">
        <v>1376</v>
      </c>
      <c r="G104" s="65">
        <v>2212</v>
      </c>
      <c r="H104" s="77"/>
      <c r="I104" s="82">
        <v>43945.840799999998</v>
      </c>
      <c r="J104" s="82">
        <v>44099.362499999996</v>
      </c>
      <c r="K104" s="82">
        <v>44353.537499999999</v>
      </c>
      <c r="L104" s="82">
        <v>44978.807999999997</v>
      </c>
      <c r="M104" s="82">
        <v>45318.385799999996</v>
      </c>
      <c r="N104" s="82">
        <v>45883.670999999995</v>
      </c>
      <c r="O104" s="82"/>
      <c r="P104" s="82">
        <v>49375.018799999998</v>
      </c>
      <c r="Q104" s="82">
        <v>49538.707499999997</v>
      </c>
      <c r="R104" s="82">
        <v>49812.199799999995</v>
      </c>
      <c r="S104" s="82">
        <v>50485.2552</v>
      </c>
      <c r="T104" s="82">
        <v>50849.233799999995</v>
      </c>
      <c r="U104" s="82">
        <v>51457.220399999998</v>
      </c>
    </row>
    <row r="105" spans="1:21" x14ac:dyDescent="0.25">
      <c r="A105" s="23" t="s">
        <v>988</v>
      </c>
      <c r="B105" s="23" t="s">
        <v>130</v>
      </c>
      <c r="C105" s="28" t="s">
        <v>28</v>
      </c>
      <c r="D105" s="24" t="s">
        <v>12</v>
      </c>
      <c r="E105" s="25" t="s">
        <v>20</v>
      </c>
      <c r="F105" s="25">
        <v>1464</v>
      </c>
      <c r="G105" s="25">
        <v>2353</v>
      </c>
      <c r="H105" s="26"/>
      <c r="I105" s="42">
        <v>46575.026999999995</v>
      </c>
      <c r="J105" s="42">
        <v>46727.531999999999</v>
      </c>
      <c r="K105" s="42">
        <v>46981.706999999995</v>
      </c>
      <c r="L105" s="42">
        <v>47607.994199999994</v>
      </c>
      <c r="M105" s="42">
        <v>47946.5553</v>
      </c>
      <c r="N105" s="42">
        <v>48511.840499999998</v>
      </c>
      <c r="O105" s="42"/>
      <c r="P105" s="42">
        <v>52323.448799999998</v>
      </c>
      <c r="Q105" s="42">
        <v>52487.137499999997</v>
      </c>
      <c r="R105" s="42">
        <v>52760.629799999995</v>
      </c>
      <c r="S105" s="42">
        <v>53433.6852</v>
      </c>
      <c r="T105" s="42">
        <v>53797.663799999995</v>
      </c>
      <c r="U105" s="42">
        <v>54405.650399999999</v>
      </c>
    </row>
    <row r="106" spans="1:21" x14ac:dyDescent="0.25">
      <c r="A106" s="70" t="s">
        <v>989</v>
      </c>
      <c r="B106" s="70" t="s">
        <v>131</v>
      </c>
      <c r="C106" s="64" t="s">
        <v>28</v>
      </c>
      <c r="D106" s="60" t="s">
        <v>13</v>
      </c>
      <c r="E106" s="65" t="s">
        <v>20</v>
      </c>
      <c r="F106" s="65">
        <v>1552</v>
      </c>
      <c r="G106" s="65">
        <v>2495</v>
      </c>
      <c r="H106" s="77"/>
      <c r="I106" s="82">
        <v>49476.688799999996</v>
      </c>
      <c r="J106" s="82">
        <v>49705.446299999996</v>
      </c>
      <c r="K106" s="82">
        <v>50087.7255</v>
      </c>
      <c r="L106" s="82">
        <v>51026.139599999995</v>
      </c>
      <c r="M106" s="82">
        <v>51534.489599999994</v>
      </c>
      <c r="N106" s="82">
        <v>52382.417399999998</v>
      </c>
      <c r="O106" s="82"/>
      <c r="P106" s="82">
        <v>55564.688399999999</v>
      </c>
      <c r="Q106" s="82">
        <v>55810.729799999994</v>
      </c>
      <c r="R106" s="82">
        <v>56221.476599999995</v>
      </c>
      <c r="S106" s="82">
        <v>57231.059699999998</v>
      </c>
      <c r="T106" s="82">
        <v>57777.027599999994</v>
      </c>
      <c r="U106" s="82">
        <v>58689.0075</v>
      </c>
    </row>
    <row r="107" spans="1:21" x14ac:dyDescent="0.25">
      <c r="A107" s="23" t="s">
        <v>990</v>
      </c>
      <c r="B107" s="23" t="s">
        <v>132</v>
      </c>
      <c r="C107" s="28" t="s">
        <v>28</v>
      </c>
      <c r="D107" s="24" t="s">
        <v>14</v>
      </c>
      <c r="E107" s="25" t="s">
        <v>20</v>
      </c>
      <c r="F107" s="25">
        <v>1640</v>
      </c>
      <c r="G107" s="25">
        <v>2636</v>
      </c>
      <c r="H107" s="26"/>
      <c r="I107" s="42">
        <v>52023.522299999997</v>
      </c>
      <c r="J107" s="42">
        <v>52252.279799999997</v>
      </c>
      <c r="K107" s="42">
        <v>52633.542299999994</v>
      </c>
      <c r="L107" s="42">
        <v>53572.973099999996</v>
      </c>
      <c r="M107" s="42">
        <v>54081.323099999994</v>
      </c>
      <c r="N107" s="42">
        <v>54929.250899999999</v>
      </c>
      <c r="O107" s="42"/>
      <c r="P107" s="42">
        <v>58424.665499999996</v>
      </c>
      <c r="Q107" s="42">
        <v>58671.723599999998</v>
      </c>
      <c r="R107" s="42">
        <v>59081.453699999998</v>
      </c>
      <c r="S107" s="42">
        <v>60091.036799999994</v>
      </c>
      <c r="T107" s="42">
        <v>60637.004699999998</v>
      </c>
      <c r="U107" s="42">
        <v>61548.984599999996</v>
      </c>
    </row>
    <row r="108" spans="1:21" x14ac:dyDescent="0.25">
      <c r="A108" s="70" t="s">
        <v>991</v>
      </c>
      <c r="B108" s="70" t="s">
        <v>133</v>
      </c>
      <c r="C108" s="64" t="s">
        <v>28</v>
      </c>
      <c r="D108" s="60" t="s">
        <v>15</v>
      </c>
      <c r="E108" s="65" t="s">
        <v>20</v>
      </c>
      <c r="F108" s="65">
        <v>1728</v>
      </c>
      <c r="G108" s="65">
        <v>2778</v>
      </c>
      <c r="H108" s="77"/>
      <c r="I108" s="82">
        <v>54610.007099999995</v>
      </c>
      <c r="J108" s="82">
        <v>54838.764599999995</v>
      </c>
      <c r="K108" s="82">
        <v>55221.043799999999</v>
      </c>
      <c r="L108" s="82">
        <v>56159.457899999994</v>
      </c>
      <c r="M108" s="82">
        <v>56667.8079</v>
      </c>
      <c r="N108" s="82">
        <v>57515.735699999997</v>
      </c>
      <c r="O108" s="82"/>
      <c r="P108" s="82">
        <v>61328.360699999997</v>
      </c>
      <c r="Q108" s="82">
        <v>61574.402099999999</v>
      </c>
      <c r="R108" s="82">
        <v>61985.148899999993</v>
      </c>
      <c r="S108" s="82">
        <v>62993.715299999996</v>
      </c>
      <c r="T108" s="82">
        <v>63540.6999</v>
      </c>
      <c r="U108" s="82">
        <v>64451.663099999998</v>
      </c>
    </row>
    <row r="109" spans="1:21" x14ac:dyDescent="0.25">
      <c r="A109" s="23" t="s">
        <v>992</v>
      </c>
      <c r="B109" s="23" t="s">
        <v>134</v>
      </c>
      <c r="C109" s="28" t="s">
        <v>28</v>
      </c>
      <c r="D109" s="24" t="s">
        <v>16</v>
      </c>
      <c r="E109" s="25" t="s">
        <v>20</v>
      </c>
      <c r="F109" s="25">
        <v>1816</v>
      </c>
      <c r="G109" s="25">
        <v>2919</v>
      </c>
      <c r="H109" s="26"/>
      <c r="I109" s="42">
        <v>57522.852599999998</v>
      </c>
      <c r="J109" s="42">
        <v>57751.610099999998</v>
      </c>
      <c r="K109" s="42">
        <v>58132.872599999995</v>
      </c>
      <c r="L109" s="42">
        <v>59072.303399999997</v>
      </c>
      <c r="M109" s="42">
        <v>59580.653399999996</v>
      </c>
      <c r="N109" s="42">
        <v>60428.581199999993</v>
      </c>
      <c r="O109" s="42"/>
      <c r="P109" s="42">
        <v>64582.817399999993</v>
      </c>
      <c r="Q109" s="42">
        <v>64828.858799999995</v>
      </c>
      <c r="R109" s="42">
        <v>65239.605599999995</v>
      </c>
      <c r="S109" s="42">
        <v>66248.171999999991</v>
      </c>
      <c r="T109" s="42">
        <v>66795.156600000002</v>
      </c>
      <c r="U109" s="42">
        <v>67706.1198</v>
      </c>
    </row>
    <row r="110" spans="1:21" x14ac:dyDescent="0.25">
      <c r="A110" s="70" t="s">
        <v>993</v>
      </c>
      <c r="B110" s="70" t="s">
        <v>135</v>
      </c>
      <c r="C110" s="64" t="s">
        <v>28</v>
      </c>
      <c r="D110" s="60" t="s">
        <v>17</v>
      </c>
      <c r="E110" s="65" t="s">
        <v>20</v>
      </c>
      <c r="F110" s="65">
        <v>1904</v>
      </c>
      <c r="G110" s="65">
        <v>3060</v>
      </c>
      <c r="H110" s="77"/>
      <c r="I110" s="82">
        <v>60068.669399999999</v>
      </c>
      <c r="J110" s="82">
        <v>60298.443599999999</v>
      </c>
      <c r="K110" s="82">
        <v>60679.706099999996</v>
      </c>
      <c r="L110" s="82">
        <v>61618.120199999998</v>
      </c>
      <c r="M110" s="82">
        <v>62127.486899999996</v>
      </c>
      <c r="N110" s="82">
        <v>62974.397999999994</v>
      </c>
      <c r="O110" s="82"/>
      <c r="P110" s="82">
        <v>67442.794499999989</v>
      </c>
      <c r="Q110" s="82">
        <v>67688.835899999991</v>
      </c>
      <c r="R110" s="82">
        <v>68099.582699999999</v>
      </c>
      <c r="S110" s="82">
        <v>69108.149099999995</v>
      </c>
      <c r="T110" s="82">
        <v>69655.133699999991</v>
      </c>
      <c r="U110" s="82">
        <v>70566.09689999999</v>
      </c>
    </row>
    <row r="111" spans="1:21" x14ac:dyDescent="0.25">
      <c r="A111" s="23" t="s">
        <v>994</v>
      </c>
      <c r="B111" s="23" t="s">
        <v>136</v>
      </c>
      <c r="C111" s="28" t="s">
        <v>28</v>
      </c>
      <c r="D111" s="24" t="s">
        <v>18</v>
      </c>
      <c r="E111" s="25" t="s">
        <v>20</v>
      </c>
      <c r="F111" s="25">
        <v>1992</v>
      </c>
      <c r="G111" s="25">
        <v>3202</v>
      </c>
      <c r="H111" s="26"/>
      <c r="I111" s="42">
        <v>62615.502899999999</v>
      </c>
      <c r="J111" s="42">
        <v>62844.260399999999</v>
      </c>
      <c r="K111" s="42">
        <v>63226.539599999996</v>
      </c>
      <c r="L111" s="42">
        <v>64164.953699999998</v>
      </c>
      <c r="M111" s="42">
        <v>64673.303699999997</v>
      </c>
      <c r="N111" s="42">
        <v>65521.231499999994</v>
      </c>
      <c r="O111" s="42"/>
      <c r="P111" s="42">
        <v>70302.771599999993</v>
      </c>
      <c r="Q111" s="42">
        <v>70548.812999999995</v>
      </c>
      <c r="R111" s="42">
        <v>70959.559800000003</v>
      </c>
      <c r="S111" s="42">
        <v>71968.126199999999</v>
      </c>
      <c r="T111" s="42">
        <v>72515.110799999995</v>
      </c>
      <c r="U111" s="42">
        <v>73426.073999999993</v>
      </c>
    </row>
    <row r="112" spans="1:21" ht="15.75" thickBot="1" x14ac:dyDescent="0.3">
      <c r="A112" s="71" t="s">
        <v>995</v>
      </c>
      <c r="B112" s="71" t="s">
        <v>137</v>
      </c>
      <c r="C112" s="66" t="s">
        <v>28</v>
      </c>
      <c r="D112" s="67" t="s">
        <v>19</v>
      </c>
      <c r="E112" s="68" t="s">
        <v>20</v>
      </c>
      <c r="F112" s="68">
        <v>2080</v>
      </c>
      <c r="G112" s="68">
        <v>3343</v>
      </c>
      <c r="H112" s="78"/>
      <c r="I112" s="84">
        <v>65246.722499999996</v>
      </c>
      <c r="J112" s="84">
        <v>65475.479999999996</v>
      </c>
      <c r="K112" s="84">
        <v>65856.742499999993</v>
      </c>
      <c r="L112" s="84">
        <v>66796.173299999995</v>
      </c>
      <c r="M112" s="84">
        <v>67304.523300000001</v>
      </c>
      <c r="N112" s="84">
        <v>68151.434399999998</v>
      </c>
      <c r="O112" s="84"/>
      <c r="P112" s="84">
        <v>73253.235000000001</v>
      </c>
      <c r="Q112" s="84">
        <v>73499.276400000002</v>
      </c>
      <c r="R112" s="84">
        <v>73910.023199999996</v>
      </c>
      <c r="S112" s="84">
        <v>74918.589599999992</v>
      </c>
      <c r="T112" s="84">
        <v>75465.574199999988</v>
      </c>
      <c r="U112" s="84">
        <v>76376.537400000001</v>
      </c>
    </row>
    <row r="113" spans="1:21" x14ac:dyDescent="0.25">
      <c r="A113" s="69" t="s">
        <v>996</v>
      </c>
      <c r="B113" s="69" t="s">
        <v>138</v>
      </c>
      <c r="C113" s="61" t="s">
        <v>28</v>
      </c>
      <c r="D113" s="62" t="s">
        <v>25</v>
      </c>
      <c r="E113" s="63" t="s">
        <v>21</v>
      </c>
      <c r="F113" s="63">
        <v>470</v>
      </c>
      <c r="G113" s="63">
        <v>756</v>
      </c>
      <c r="H113" s="75"/>
      <c r="I113" s="76">
        <v>15814.768499999998</v>
      </c>
      <c r="J113" s="76">
        <v>15995.741099999999</v>
      </c>
      <c r="K113" s="76">
        <v>16297.700999999999</v>
      </c>
      <c r="L113" s="76">
        <v>17023.624799999998</v>
      </c>
      <c r="M113" s="76">
        <v>17419.1211</v>
      </c>
      <c r="N113" s="76">
        <v>18079.9761</v>
      </c>
      <c r="O113" s="76"/>
      <c r="P113" s="76">
        <v>17751.581999999999</v>
      </c>
      <c r="Q113" s="76">
        <v>17946.788399999998</v>
      </c>
      <c r="R113" s="76">
        <v>18271.115699999998</v>
      </c>
      <c r="S113" s="76">
        <v>19050.924599999998</v>
      </c>
      <c r="T113" s="76">
        <v>19476.921899999998</v>
      </c>
      <c r="U113" s="76">
        <v>20186.5785</v>
      </c>
    </row>
    <row r="114" spans="1:21" x14ac:dyDescent="0.25">
      <c r="A114" s="23" t="s">
        <v>997</v>
      </c>
      <c r="B114" s="23" t="s">
        <v>139</v>
      </c>
      <c r="C114" s="28" t="s">
        <v>28</v>
      </c>
      <c r="D114" s="24" t="s">
        <v>27</v>
      </c>
      <c r="E114" s="25" t="s">
        <v>21</v>
      </c>
      <c r="F114" s="25">
        <v>592</v>
      </c>
      <c r="G114" s="25">
        <v>952</v>
      </c>
      <c r="H114" s="26"/>
      <c r="I114" s="42">
        <v>18809.966699999997</v>
      </c>
      <c r="J114" s="42">
        <v>18991.955999999998</v>
      </c>
      <c r="K114" s="42">
        <v>19293.9159</v>
      </c>
      <c r="L114" s="42">
        <v>20018.823</v>
      </c>
      <c r="M114" s="42">
        <v>20415.335999999999</v>
      </c>
      <c r="N114" s="42">
        <v>21075.174299999999</v>
      </c>
      <c r="O114" s="42"/>
      <c r="P114" s="42">
        <v>21109.742099999999</v>
      </c>
      <c r="Q114" s="42">
        <v>21303.931799999998</v>
      </c>
      <c r="R114" s="42">
        <v>21628.259099999999</v>
      </c>
      <c r="S114" s="42">
        <v>22409.084699999999</v>
      </c>
      <c r="T114" s="42">
        <v>22834.065299999998</v>
      </c>
      <c r="U114" s="42">
        <v>23543.721899999997</v>
      </c>
    </row>
    <row r="115" spans="1:21" x14ac:dyDescent="0.25">
      <c r="A115" s="70" t="s">
        <v>998</v>
      </c>
      <c r="B115" s="70" t="s">
        <v>140</v>
      </c>
      <c r="C115" s="64" t="s">
        <v>28</v>
      </c>
      <c r="D115" s="60" t="s">
        <v>1</v>
      </c>
      <c r="E115" s="65" t="s">
        <v>21</v>
      </c>
      <c r="F115" s="65">
        <v>714</v>
      </c>
      <c r="G115" s="65">
        <v>1148</v>
      </c>
      <c r="H115" s="77"/>
      <c r="I115" s="82">
        <v>22037.9892</v>
      </c>
      <c r="J115" s="82">
        <v>22218.961799999997</v>
      </c>
      <c r="K115" s="82">
        <v>22520.921699999999</v>
      </c>
      <c r="L115" s="82">
        <v>23246.845499999999</v>
      </c>
      <c r="M115" s="82">
        <v>23642.341799999998</v>
      </c>
      <c r="N115" s="82">
        <v>24303.196799999998</v>
      </c>
      <c r="O115" s="82"/>
      <c r="P115" s="82">
        <v>24716.993699999999</v>
      </c>
      <c r="Q115" s="82">
        <v>24912.200099999998</v>
      </c>
      <c r="R115" s="82">
        <v>25236.527399999999</v>
      </c>
      <c r="S115" s="82">
        <v>26016.336299999999</v>
      </c>
      <c r="T115" s="82">
        <v>26442.333599999998</v>
      </c>
      <c r="U115" s="82">
        <v>27151.990199999997</v>
      </c>
    </row>
    <row r="116" spans="1:21" x14ac:dyDescent="0.25">
      <c r="A116" s="23" t="s">
        <v>999</v>
      </c>
      <c r="B116" s="23" t="s">
        <v>141</v>
      </c>
      <c r="C116" s="28" t="s">
        <v>28</v>
      </c>
      <c r="D116" s="24" t="s">
        <v>2</v>
      </c>
      <c r="E116" s="25" t="s">
        <v>21</v>
      </c>
      <c r="F116" s="25">
        <v>836</v>
      </c>
      <c r="G116" s="25">
        <v>1344</v>
      </c>
      <c r="H116" s="26"/>
      <c r="I116" s="42">
        <v>25121.640299999999</v>
      </c>
      <c r="J116" s="42">
        <v>25302.6129</v>
      </c>
      <c r="K116" s="42">
        <v>25604.572799999998</v>
      </c>
      <c r="L116" s="42">
        <v>26330.496599999999</v>
      </c>
      <c r="M116" s="42">
        <v>26725.992899999997</v>
      </c>
      <c r="N116" s="42">
        <v>27385.831199999997</v>
      </c>
      <c r="O116" s="42"/>
      <c r="P116" s="42">
        <v>28169.706899999997</v>
      </c>
      <c r="Q116" s="42">
        <v>28363.8966</v>
      </c>
      <c r="R116" s="42">
        <v>28688.223899999997</v>
      </c>
      <c r="S116" s="42">
        <v>29469.049499999997</v>
      </c>
      <c r="T116" s="42">
        <v>29894.0301</v>
      </c>
      <c r="U116" s="42">
        <v>30603.686699999998</v>
      </c>
    </row>
    <row r="117" spans="1:21" x14ac:dyDescent="0.25">
      <c r="A117" s="70" t="s">
        <v>1000</v>
      </c>
      <c r="B117" s="70" t="s">
        <v>142</v>
      </c>
      <c r="C117" s="64" t="s">
        <v>28</v>
      </c>
      <c r="D117" s="60" t="s">
        <v>3</v>
      </c>
      <c r="E117" s="65" t="s">
        <v>21</v>
      </c>
      <c r="F117" s="65">
        <v>958</v>
      </c>
      <c r="G117" s="65">
        <v>1540</v>
      </c>
      <c r="H117" s="77"/>
      <c r="I117" s="82">
        <v>28118.871899999998</v>
      </c>
      <c r="J117" s="82">
        <v>28299.844499999999</v>
      </c>
      <c r="K117" s="82">
        <v>28601.804399999997</v>
      </c>
      <c r="L117" s="82">
        <v>29327.728199999998</v>
      </c>
      <c r="M117" s="82">
        <v>29724.241199999997</v>
      </c>
      <c r="N117" s="82">
        <v>30384.0795</v>
      </c>
      <c r="O117" s="82"/>
      <c r="P117" s="82">
        <v>31529.900399999999</v>
      </c>
      <c r="Q117" s="82">
        <v>31724.090099999998</v>
      </c>
      <c r="R117" s="82">
        <v>32048.417399999998</v>
      </c>
      <c r="S117" s="82">
        <v>32828.226299999995</v>
      </c>
      <c r="T117" s="82">
        <v>33254.223599999998</v>
      </c>
      <c r="U117" s="82">
        <v>33963.8802</v>
      </c>
    </row>
    <row r="118" spans="1:21" x14ac:dyDescent="0.25">
      <c r="A118" s="23" t="s">
        <v>1001</v>
      </c>
      <c r="B118" s="23" t="s">
        <v>143</v>
      </c>
      <c r="C118" s="28" t="s">
        <v>28</v>
      </c>
      <c r="D118" s="24" t="s">
        <v>4</v>
      </c>
      <c r="E118" s="25" t="s">
        <v>21</v>
      </c>
      <c r="F118" s="25">
        <v>1080</v>
      </c>
      <c r="G118" s="25">
        <v>1736</v>
      </c>
      <c r="H118" s="26"/>
      <c r="I118" s="42">
        <v>31114.070099999997</v>
      </c>
      <c r="J118" s="42">
        <v>31296.059399999998</v>
      </c>
      <c r="K118" s="42">
        <v>31598.019299999996</v>
      </c>
      <c r="L118" s="42">
        <v>32322.926399999997</v>
      </c>
      <c r="M118" s="42">
        <v>32719.439399999999</v>
      </c>
      <c r="N118" s="42">
        <v>33379.277699999999</v>
      </c>
      <c r="O118" s="42"/>
      <c r="P118" s="42">
        <v>34887.043799999999</v>
      </c>
      <c r="Q118" s="42">
        <v>35082.250199999995</v>
      </c>
      <c r="R118" s="42">
        <v>35406.577499999999</v>
      </c>
      <c r="S118" s="42">
        <v>36186.386399999996</v>
      </c>
      <c r="T118" s="42">
        <v>36612.383699999998</v>
      </c>
      <c r="U118" s="42">
        <v>37321.0236</v>
      </c>
    </row>
    <row r="119" spans="1:21" x14ac:dyDescent="0.25">
      <c r="A119" s="70" t="s">
        <v>1002</v>
      </c>
      <c r="B119" s="70" t="s">
        <v>144</v>
      </c>
      <c r="C119" s="64" t="s">
        <v>28</v>
      </c>
      <c r="D119" s="60" t="s">
        <v>5</v>
      </c>
      <c r="E119" s="65" t="s">
        <v>21</v>
      </c>
      <c r="F119" s="65">
        <v>1202</v>
      </c>
      <c r="G119" s="65">
        <v>1932</v>
      </c>
      <c r="H119" s="77"/>
      <c r="I119" s="82">
        <v>34197.7212</v>
      </c>
      <c r="J119" s="82">
        <v>34378.693800000001</v>
      </c>
      <c r="K119" s="82">
        <v>34680.653699999995</v>
      </c>
      <c r="L119" s="82">
        <v>35406.577499999999</v>
      </c>
      <c r="M119" s="82">
        <v>35802.073799999998</v>
      </c>
      <c r="N119" s="82">
        <v>36462.928799999994</v>
      </c>
      <c r="O119" s="82"/>
      <c r="P119" s="82">
        <v>38338.740299999998</v>
      </c>
      <c r="Q119" s="82">
        <v>38533.9467</v>
      </c>
      <c r="R119" s="82">
        <v>38858.273999999998</v>
      </c>
      <c r="S119" s="82">
        <v>39638.082899999994</v>
      </c>
      <c r="T119" s="82">
        <v>40064.080199999997</v>
      </c>
      <c r="U119" s="82">
        <v>40773.736799999999</v>
      </c>
    </row>
    <row r="120" spans="1:21" x14ac:dyDescent="0.25">
      <c r="A120" s="23" t="s">
        <v>1003</v>
      </c>
      <c r="B120" s="23" t="s">
        <v>145</v>
      </c>
      <c r="C120" s="28" t="s">
        <v>28</v>
      </c>
      <c r="D120" s="24" t="s">
        <v>6</v>
      </c>
      <c r="E120" s="25" t="s">
        <v>21</v>
      </c>
      <c r="F120" s="25">
        <v>1319</v>
      </c>
      <c r="G120" s="25">
        <v>2120</v>
      </c>
      <c r="H120" s="26"/>
      <c r="I120" s="42">
        <v>37491.8292</v>
      </c>
      <c r="J120" s="42">
        <v>37672.801800000001</v>
      </c>
      <c r="K120" s="42">
        <v>37974.761699999995</v>
      </c>
      <c r="L120" s="42">
        <v>38699.668799999999</v>
      </c>
      <c r="M120" s="42">
        <v>39096.181799999998</v>
      </c>
      <c r="N120" s="42">
        <v>39756.020099999994</v>
      </c>
      <c r="O120" s="42"/>
      <c r="P120" s="42">
        <v>42018.177599999995</v>
      </c>
      <c r="Q120" s="42">
        <v>42213.383999999998</v>
      </c>
      <c r="R120" s="42">
        <v>42537.711299999995</v>
      </c>
      <c r="S120" s="42">
        <v>43317.520199999999</v>
      </c>
      <c r="T120" s="42">
        <v>43743.517499999994</v>
      </c>
      <c r="U120" s="42">
        <v>44452.157399999996</v>
      </c>
    </row>
    <row r="121" spans="1:21" x14ac:dyDescent="0.25">
      <c r="A121" s="70" t="s">
        <v>1004</v>
      </c>
      <c r="B121" s="70" t="s">
        <v>146</v>
      </c>
      <c r="C121" s="64" t="s">
        <v>28</v>
      </c>
      <c r="D121" s="60" t="s">
        <v>7</v>
      </c>
      <c r="E121" s="65" t="s">
        <v>21</v>
      </c>
      <c r="F121" s="65">
        <v>1436</v>
      </c>
      <c r="G121" s="65">
        <v>2308</v>
      </c>
      <c r="H121" s="77"/>
      <c r="I121" s="82">
        <v>40489.060799999999</v>
      </c>
      <c r="J121" s="82">
        <v>40670.0334</v>
      </c>
      <c r="K121" s="82">
        <v>40971.993299999995</v>
      </c>
      <c r="L121" s="82">
        <v>41697.917099999999</v>
      </c>
      <c r="M121" s="82">
        <v>42093.413399999998</v>
      </c>
      <c r="N121" s="82">
        <v>42753.251700000001</v>
      </c>
      <c r="O121" s="82"/>
      <c r="P121" s="82">
        <v>45378.371099999997</v>
      </c>
      <c r="Q121" s="82">
        <v>45572.560799999999</v>
      </c>
      <c r="R121" s="82">
        <v>45897.904799999997</v>
      </c>
      <c r="S121" s="82">
        <v>46677.7137</v>
      </c>
      <c r="T121" s="82">
        <v>47102.694299999996</v>
      </c>
      <c r="U121" s="82">
        <v>47812.350899999998</v>
      </c>
    </row>
    <row r="122" spans="1:21" x14ac:dyDescent="0.25">
      <c r="A122" s="23" t="s">
        <v>1005</v>
      </c>
      <c r="B122" s="23" t="s">
        <v>147</v>
      </c>
      <c r="C122" s="28" t="s">
        <v>28</v>
      </c>
      <c r="D122" s="24" t="s">
        <v>8</v>
      </c>
      <c r="E122" s="25" t="s">
        <v>21</v>
      </c>
      <c r="F122" s="25">
        <v>1553</v>
      </c>
      <c r="G122" s="25">
        <v>2496</v>
      </c>
      <c r="H122" s="26"/>
      <c r="I122" s="42">
        <v>43484.258999999998</v>
      </c>
      <c r="J122" s="42">
        <v>43665.231599999999</v>
      </c>
      <c r="K122" s="42">
        <v>43967.191500000001</v>
      </c>
      <c r="L122" s="42">
        <v>44693.115299999998</v>
      </c>
      <c r="M122" s="42">
        <v>45088.611599999997</v>
      </c>
      <c r="N122" s="42">
        <v>45749.4666</v>
      </c>
      <c r="O122" s="42"/>
      <c r="P122" s="42">
        <v>48735.514499999997</v>
      </c>
      <c r="Q122" s="42">
        <v>48930.7209</v>
      </c>
      <c r="R122" s="42">
        <v>49255.048199999997</v>
      </c>
      <c r="S122" s="42">
        <v>50034.857099999994</v>
      </c>
      <c r="T122" s="42">
        <v>50460.854399999997</v>
      </c>
      <c r="U122" s="42">
        <v>51170.510999999999</v>
      </c>
    </row>
    <row r="123" spans="1:21" x14ac:dyDescent="0.25">
      <c r="A123" s="70" t="s">
        <v>1006</v>
      </c>
      <c r="B123" s="70" t="s">
        <v>148</v>
      </c>
      <c r="C123" s="64" t="s">
        <v>28</v>
      </c>
      <c r="D123" s="60" t="s">
        <v>9</v>
      </c>
      <c r="E123" s="65" t="s">
        <v>21</v>
      </c>
      <c r="F123" s="65">
        <v>1670</v>
      </c>
      <c r="G123" s="65">
        <v>2684</v>
      </c>
      <c r="H123" s="77"/>
      <c r="I123" s="82">
        <v>46567.910099999994</v>
      </c>
      <c r="J123" s="82">
        <v>46748.882699999995</v>
      </c>
      <c r="K123" s="82">
        <v>47050.842599999996</v>
      </c>
      <c r="L123" s="82">
        <v>47776.7664</v>
      </c>
      <c r="M123" s="82">
        <v>48172.262699999999</v>
      </c>
      <c r="N123" s="82">
        <v>48832.100999999995</v>
      </c>
      <c r="O123" s="82"/>
      <c r="P123" s="82">
        <v>52188.227699999996</v>
      </c>
      <c r="Q123" s="82">
        <v>52382.417399999998</v>
      </c>
      <c r="R123" s="82">
        <v>52707.761399999996</v>
      </c>
      <c r="S123" s="82">
        <v>53487.570299999999</v>
      </c>
      <c r="T123" s="82">
        <v>53912.550899999995</v>
      </c>
      <c r="U123" s="82">
        <v>54622.207499999997</v>
      </c>
    </row>
    <row r="124" spans="1:21" x14ac:dyDescent="0.25">
      <c r="A124" s="23" t="s">
        <v>1007</v>
      </c>
      <c r="B124" s="23" t="s">
        <v>149</v>
      </c>
      <c r="C124" s="28" t="s">
        <v>28</v>
      </c>
      <c r="D124" s="24" t="s">
        <v>10</v>
      </c>
      <c r="E124" s="25" t="s">
        <v>21</v>
      </c>
      <c r="F124" s="25">
        <v>1787</v>
      </c>
      <c r="G124" s="25">
        <v>2872</v>
      </c>
      <c r="H124" s="26"/>
      <c r="I124" s="42">
        <v>49563.1083</v>
      </c>
      <c r="J124" s="42">
        <v>49744.080899999994</v>
      </c>
      <c r="K124" s="42">
        <v>50046.040799999995</v>
      </c>
      <c r="L124" s="42">
        <v>50771.964599999999</v>
      </c>
      <c r="M124" s="42">
        <v>51167.460899999998</v>
      </c>
      <c r="N124" s="42">
        <v>51827.299199999994</v>
      </c>
      <c r="O124" s="42"/>
      <c r="P124" s="42">
        <v>55545.371099999997</v>
      </c>
      <c r="Q124" s="42">
        <v>55740.577499999999</v>
      </c>
      <c r="R124" s="42">
        <v>56064.904799999997</v>
      </c>
      <c r="S124" s="42">
        <v>56844.713699999993</v>
      </c>
      <c r="T124" s="42">
        <v>57270.710999999996</v>
      </c>
      <c r="U124" s="42">
        <v>57980.367599999998</v>
      </c>
    </row>
    <row r="125" spans="1:21" x14ac:dyDescent="0.25">
      <c r="A125" s="70" t="s">
        <v>1008</v>
      </c>
      <c r="B125" s="70" t="s">
        <v>150</v>
      </c>
      <c r="C125" s="64" t="s">
        <v>28</v>
      </c>
      <c r="D125" s="60" t="s">
        <v>11</v>
      </c>
      <c r="E125" s="65" t="s">
        <v>21</v>
      </c>
      <c r="F125" s="65">
        <v>1904</v>
      </c>
      <c r="G125" s="65">
        <v>3060</v>
      </c>
      <c r="H125" s="77"/>
      <c r="I125" s="82">
        <v>52924.318499999994</v>
      </c>
      <c r="J125" s="82">
        <v>53106.307799999995</v>
      </c>
      <c r="K125" s="82">
        <v>53408.267699999997</v>
      </c>
      <c r="L125" s="82">
        <v>54133.174799999993</v>
      </c>
      <c r="M125" s="82">
        <v>54529.6878</v>
      </c>
      <c r="N125" s="82">
        <v>55189.526099999995</v>
      </c>
      <c r="O125" s="82"/>
      <c r="P125" s="82">
        <v>59298.010799999996</v>
      </c>
      <c r="Q125" s="82">
        <v>59493.217199999999</v>
      </c>
      <c r="R125" s="82">
        <v>59817.544499999996</v>
      </c>
      <c r="S125" s="82">
        <v>60597.353399999993</v>
      </c>
      <c r="T125" s="82">
        <v>61023.350699999995</v>
      </c>
      <c r="U125" s="82">
        <v>61733.007299999997</v>
      </c>
    </row>
    <row r="126" spans="1:21" x14ac:dyDescent="0.25">
      <c r="A126" s="23" t="s">
        <v>1009</v>
      </c>
      <c r="B126" s="23" t="s">
        <v>151</v>
      </c>
      <c r="C126" s="28" t="s">
        <v>28</v>
      </c>
      <c r="D126" s="24" t="s">
        <v>12</v>
      </c>
      <c r="E126" s="25" t="s">
        <v>21</v>
      </c>
      <c r="F126" s="25">
        <v>2021</v>
      </c>
      <c r="G126" s="25">
        <v>3248</v>
      </c>
      <c r="H126" s="26"/>
      <c r="I126" s="42">
        <v>56007.969599999997</v>
      </c>
      <c r="J126" s="42">
        <v>56188.942199999998</v>
      </c>
      <c r="K126" s="42">
        <v>56490.902099999999</v>
      </c>
      <c r="L126" s="42">
        <v>57216.825899999996</v>
      </c>
      <c r="M126" s="42">
        <v>57612.322199999995</v>
      </c>
      <c r="N126" s="42">
        <v>58272.160499999998</v>
      </c>
      <c r="O126" s="42"/>
      <c r="P126" s="42">
        <v>62750.723999999995</v>
      </c>
      <c r="Q126" s="42">
        <v>62944.913699999997</v>
      </c>
      <c r="R126" s="42">
        <v>63269.240999999995</v>
      </c>
      <c r="S126" s="42">
        <v>64049.049899999998</v>
      </c>
      <c r="T126" s="42">
        <v>64475.047199999994</v>
      </c>
      <c r="U126" s="42">
        <v>65184.703799999996</v>
      </c>
    </row>
    <row r="127" spans="1:21" x14ac:dyDescent="0.25">
      <c r="A127" s="70" t="s">
        <v>1010</v>
      </c>
      <c r="B127" s="70" t="s">
        <v>152</v>
      </c>
      <c r="C127" s="64" t="s">
        <v>28</v>
      </c>
      <c r="D127" s="60" t="s">
        <v>13</v>
      </c>
      <c r="E127" s="65" t="s">
        <v>21</v>
      </c>
      <c r="F127" s="65">
        <v>2138</v>
      </c>
      <c r="G127" s="65">
        <v>3436</v>
      </c>
      <c r="H127" s="77"/>
      <c r="I127" s="82">
        <v>59421.031499999997</v>
      </c>
      <c r="J127" s="82">
        <v>59692.490399999995</v>
      </c>
      <c r="K127" s="82">
        <v>60145.938599999994</v>
      </c>
      <c r="L127" s="82">
        <v>61233.807599999993</v>
      </c>
      <c r="M127" s="82">
        <v>61827.560399999995</v>
      </c>
      <c r="N127" s="82">
        <v>62817.826199999996</v>
      </c>
      <c r="O127" s="82"/>
      <c r="P127" s="82">
        <v>66556.232099999994</v>
      </c>
      <c r="Q127" s="82">
        <v>66849.041700000002</v>
      </c>
      <c r="R127" s="82">
        <v>67336.040999999997</v>
      </c>
      <c r="S127" s="82">
        <v>68505.245999999999</v>
      </c>
      <c r="T127" s="82">
        <v>69143.733599999992</v>
      </c>
      <c r="U127" s="82">
        <v>70208.218500000003</v>
      </c>
    </row>
    <row r="128" spans="1:21" x14ac:dyDescent="0.25">
      <c r="A128" s="23" t="s">
        <v>1011</v>
      </c>
      <c r="B128" s="23" t="s">
        <v>153</v>
      </c>
      <c r="C128" s="28" t="s">
        <v>28</v>
      </c>
      <c r="D128" s="24" t="s">
        <v>14</v>
      </c>
      <c r="E128" s="25" t="s">
        <v>21</v>
      </c>
      <c r="F128" s="25">
        <v>2255</v>
      </c>
      <c r="G128" s="25">
        <v>3624</v>
      </c>
      <c r="H128" s="26"/>
      <c r="I128" s="42">
        <v>62416.229699999996</v>
      </c>
      <c r="J128" s="42">
        <v>62687.688599999994</v>
      </c>
      <c r="K128" s="42">
        <v>63141.136799999993</v>
      </c>
      <c r="L128" s="42">
        <v>64229.005799999999</v>
      </c>
      <c r="M128" s="42">
        <v>64822.758599999994</v>
      </c>
      <c r="N128" s="42">
        <v>65813.024399999995</v>
      </c>
      <c r="O128" s="42"/>
      <c r="P128" s="42">
        <v>69914.392200000002</v>
      </c>
      <c r="Q128" s="42">
        <v>70206.185100000002</v>
      </c>
      <c r="R128" s="42">
        <v>70693.184399999998</v>
      </c>
      <c r="S128" s="42">
        <v>71863.406099999993</v>
      </c>
      <c r="T128" s="42">
        <v>72501.893700000001</v>
      </c>
      <c r="U128" s="42">
        <v>73566.378599999996</v>
      </c>
    </row>
    <row r="129" spans="1:21" x14ac:dyDescent="0.25">
      <c r="A129" s="70" t="s">
        <v>1012</v>
      </c>
      <c r="B129" s="70" t="s">
        <v>154</v>
      </c>
      <c r="C129" s="64" t="s">
        <v>28</v>
      </c>
      <c r="D129" s="60" t="s">
        <v>15</v>
      </c>
      <c r="E129" s="65" t="s">
        <v>21</v>
      </c>
      <c r="F129" s="65">
        <v>2372</v>
      </c>
      <c r="G129" s="65">
        <v>3813</v>
      </c>
      <c r="H129" s="77"/>
      <c r="I129" s="82">
        <v>65464.296299999995</v>
      </c>
      <c r="J129" s="82">
        <v>65736.771899999992</v>
      </c>
      <c r="K129" s="82">
        <v>66189.203399999999</v>
      </c>
      <c r="L129" s="82">
        <v>67277.07239999999</v>
      </c>
      <c r="M129" s="82">
        <v>67871.841899999999</v>
      </c>
      <c r="N129" s="82">
        <v>68861.091</v>
      </c>
      <c r="O129" s="82"/>
      <c r="P129" s="82">
        <v>73328.470799999996</v>
      </c>
      <c r="Q129" s="82">
        <v>73621.280399999989</v>
      </c>
      <c r="R129" s="82">
        <v>74108.279699999999</v>
      </c>
      <c r="S129" s="82">
        <v>75277.484700000001</v>
      </c>
      <c r="T129" s="82">
        <v>75915.972299999994</v>
      </c>
      <c r="U129" s="82">
        <v>76980.45719999999</v>
      </c>
    </row>
    <row r="130" spans="1:21" x14ac:dyDescent="0.25">
      <c r="A130" s="23" t="s">
        <v>1013</v>
      </c>
      <c r="B130" s="23" t="s">
        <v>155</v>
      </c>
      <c r="C130" s="28" t="s">
        <v>28</v>
      </c>
      <c r="D130" s="24" t="s">
        <v>16</v>
      </c>
      <c r="E130" s="25" t="s">
        <v>21</v>
      </c>
      <c r="F130" s="25">
        <v>2489</v>
      </c>
      <c r="G130" s="25">
        <v>4001</v>
      </c>
      <c r="H130" s="26"/>
      <c r="I130" s="42">
        <v>68978.011499999993</v>
      </c>
      <c r="J130" s="42">
        <v>69249.470399999991</v>
      </c>
      <c r="K130" s="42">
        <v>69701.901899999997</v>
      </c>
      <c r="L130" s="42">
        <v>70790.787599999996</v>
      </c>
      <c r="M130" s="42">
        <v>71384.540399999998</v>
      </c>
      <c r="N130" s="42">
        <v>72374.806199999992</v>
      </c>
      <c r="O130" s="42"/>
      <c r="P130" s="42">
        <v>77244.799199999994</v>
      </c>
      <c r="Q130" s="42">
        <v>77536.592099999994</v>
      </c>
      <c r="R130" s="42">
        <v>78023.59139999999</v>
      </c>
      <c r="S130" s="42">
        <v>79193.813099999999</v>
      </c>
      <c r="T130" s="42">
        <v>79832.300699999993</v>
      </c>
      <c r="U130" s="42">
        <v>80896.785599999988</v>
      </c>
    </row>
    <row r="131" spans="1:21" x14ac:dyDescent="0.25">
      <c r="A131" s="70" t="s">
        <v>1014</v>
      </c>
      <c r="B131" s="70" t="s">
        <v>156</v>
      </c>
      <c r="C131" s="64" t="s">
        <v>28</v>
      </c>
      <c r="D131" s="60" t="s">
        <v>17</v>
      </c>
      <c r="E131" s="65" t="s">
        <v>21</v>
      </c>
      <c r="F131" s="65">
        <v>2606</v>
      </c>
      <c r="G131" s="65">
        <v>4189</v>
      </c>
      <c r="H131" s="77"/>
      <c r="I131" s="82">
        <v>71973.209699999992</v>
      </c>
      <c r="J131" s="82">
        <v>72244.66859999999</v>
      </c>
      <c r="K131" s="82">
        <v>72698.116799999989</v>
      </c>
      <c r="L131" s="82">
        <v>73785.985799999995</v>
      </c>
      <c r="M131" s="82">
        <v>74379.738599999997</v>
      </c>
      <c r="N131" s="82">
        <v>75370.004399999991</v>
      </c>
      <c r="O131" s="82"/>
      <c r="P131" s="82">
        <v>80601.942599999995</v>
      </c>
      <c r="Q131" s="82">
        <v>80894.752199999988</v>
      </c>
      <c r="R131" s="82">
        <v>81381.751499999998</v>
      </c>
      <c r="S131" s="82">
        <v>82550.9565</v>
      </c>
      <c r="T131" s="82">
        <v>83189.444099999993</v>
      </c>
      <c r="U131" s="82">
        <v>84253.928999999989</v>
      </c>
    </row>
    <row r="132" spans="1:21" x14ac:dyDescent="0.25">
      <c r="A132" s="23" t="s">
        <v>1015</v>
      </c>
      <c r="B132" s="23" t="s">
        <v>157</v>
      </c>
      <c r="C132" s="28" t="s">
        <v>28</v>
      </c>
      <c r="D132" s="24" t="s">
        <v>18</v>
      </c>
      <c r="E132" s="25" t="s">
        <v>21</v>
      </c>
      <c r="F132" s="25">
        <v>2723</v>
      </c>
      <c r="G132" s="25">
        <v>4377</v>
      </c>
      <c r="H132" s="26"/>
      <c r="I132" s="42">
        <v>74968.407899999991</v>
      </c>
      <c r="J132" s="42">
        <v>75239.866799999989</v>
      </c>
      <c r="K132" s="42">
        <v>75693.315000000002</v>
      </c>
      <c r="L132" s="42">
        <v>76781.183999999994</v>
      </c>
      <c r="M132" s="42">
        <v>77374.936799999996</v>
      </c>
      <c r="N132" s="42">
        <v>78365.20259999999</v>
      </c>
      <c r="O132" s="42"/>
      <c r="P132" s="42">
        <v>83960.102699999989</v>
      </c>
      <c r="Q132" s="42">
        <v>84251.895599999989</v>
      </c>
      <c r="R132" s="42">
        <v>84738.894899999999</v>
      </c>
      <c r="S132" s="42">
        <v>85909.116599999994</v>
      </c>
      <c r="T132" s="42">
        <v>86547.604200000002</v>
      </c>
      <c r="U132" s="42">
        <v>87612.089099999997</v>
      </c>
    </row>
    <row r="133" spans="1:21" ht="15.75" thickBot="1" x14ac:dyDescent="0.3">
      <c r="A133" s="71" t="s">
        <v>1016</v>
      </c>
      <c r="B133" s="71" t="s">
        <v>158</v>
      </c>
      <c r="C133" s="66" t="s">
        <v>28</v>
      </c>
      <c r="D133" s="67" t="s">
        <v>19</v>
      </c>
      <c r="E133" s="68" t="s">
        <v>21</v>
      </c>
      <c r="F133" s="68">
        <v>2840</v>
      </c>
      <c r="G133" s="68">
        <v>4565</v>
      </c>
      <c r="H133" s="78"/>
      <c r="I133" s="84">
        <v>78054.092399999994</v>
      </c>
      <c r="J133" s="84">
        <v>78325.551299999992</v>
      </c>
      <c r="K133" s="84">
        <v>78778.999499999991</v>
      </c>
      <c r="L133" s="84">
        <v>79866.868499999997</v>
      </c>
      <c r="M133" s="84">
        <v>80460.621299999999</v>
      </c>
      <c r="N133" s="84">
        <v>81450.887099999993</v>
      </c>
      <c r="O133" s="84"/>
      <c r="P133" s="84">
        <v>87414.849300000002</v>
      </c>
      <c r="Q133" s="84">
        <v>87706.642199999987</v>
      </c>
      <c r="R133" s="84">
        <v>88193.641499999998</v>
      </c>
      <c r="S133" s="84">
        <v>89363.863199999993</v>
      </c>
      <c r="T133" s="84">
        <v>90002.3508</v>
      </c>
      <c r="U133" s="84">
        <v>91066.835699999996</v>
      </c>
    </row>
    <row r="134" spans="1:21" x14ac:dyDescent="0.25">
      <c r="A134" s="69" t="s">
        <v>1017</v>
      </c>
      <c r="B134" s="69" t="s">
        <v>159</v>
      </c>
      <c r="C134" s="61" t="s">
        <v>29</v>
      </c>
      <c r="D134" s="62" t="s">
        <v>25</v>
      </c>
      <c r="E134" s="63" t="s">
        <v>26</v>
      </c>
      <c r="F134" s="63">
        <v>263</v>
      </c>
      <c r="G134" s="63">
        <v>423</v>
      </c>
      <c r="H134" s="75"/>
      <c r="I134" s="76">
        <v>9704.4014999999999</v>
      </c>
      <c r="J134" s="76">
        <v>9828.4388999999992</v>
      </c>
      <c r="K134" s="76">
        <v>10035.8457</v>
      </c>
      <c r="L134" s="76">
        <v>10561.479599999999</v>
      </c>
      <c r="M134" s="76">
        <v>10844.1222</v>
      </c>
      <c r="N134" s="76">
        <v>11313.837599999999</v>
      </c>
      <c r="O134" s="76"/>
      <c r="P134" s="76">
        <v>11135.9151</v>
      </c>
      <c r="Q134" s="76">
        <v>11269.102799999999</v>
      </c>
      <c r="R134" s="76">
        <v>11491.7601</v>
      </c>
      <c r="S134" s="76">
        <v>12057.0453</v>
      </c>
      <c r="T134" s="76">
        <v>12360.0219</v>
      </c>
      <c r="U134" s="76">
        <v>12865.3218</v>
      </c>
    </row>
    <row r="135" spans="1:21" x14ac:dyDescent="0.25">
      <c r="A135" s="23" t="s">
        <v>1018</v>
      </c>
      <c r="B135" s="23" t="s">
        <v>160</v>
      </c>
      <c r="C135" s="28" t="s">
        <v>29</v>
      </c>
      <c r="D135" s="24" t="s">
        <v>27</v>
      </c>
      <c r="E135" s="25" t="s">
        <v>26</v>
      </c>
      <c r="F135" s="25">
        <v>336</v>
      </c>
      <c r="G135" s="25">
        <v>540</v>
      </c>
      <c r="H135" s="26"/>
      <c r="I135" s="42">
        <v>11416.524299999999</v>
      </c>
      <c r="J135" s="42">
        <v>11541.578399999999</v>
      </c>
      <c r="K135" s="42">
        <v>11747.968499999999</v>
      </c>
      <c r="L135" s="42">
        <v>12274.6191</v>
      </c>
      <c r="M135" s="42">
        <v>12556.244999999999</v>
      </c>
      <c r="N135" s="42">
        <v>13025.9604</v>
      </c>
      <c r="O135" s="42"/>
      <c r="P135" s="42">
        <v>13105.262999999999</v>
      </c>
      <c r="Q135" s="42">
        <v>13238.450699999999</v>
      </c>
      <c r="R135" s="42">
        <v>13461.107999999998</v>
      </c>
      <c r="S135" s="42">
        <v>14026.393199999999</v>
      </c>
      <c r="T135" s="42">
        <v>14330.386499999999</v>
      </c>
      <c r="U135" s="42">
        <v>14835.686399999999</v>
      </c>
    </row>
    <row r="136" spans="1:21" x14ac:dyDescent="0.25">
      <c r="A136" s="70" t="s">
        <v>1019</v>
      </c>
      <c r="B136" s="70" t="s">
        <v>161</v>
      </c>
      <c r="C136" s="64" t="s">
        <v>29</v>
      </c>
      <c r="D136" s="60" t="s">
        <v>1</v>
      </c>
      <c r="E136" s="65" t="s">
        <v>26</v>
      </c>
      <c r="F136" s="65">
        <v>409</v>
      </c>
      <c r="G136" s="65">
        <v>658</v>
      </c>
      <c r="H136" s="77"/>
      <c r="I136" s="82">
        <v>13251.667799999999</v>
      </c>
      <c r="J136" s="82">
        <v>13375.705199999999</v>
      </c>
      <c r="K136" s="82">
        <v>13582.095299999999</v>
      </c>
      <c r="L136" s="82">
        <v>14108.7459</v>
      </c>
      <c r="M136" s="82">
        <v>14390.371799999999</v>
      </c>
      <c r="N136" s="82">
        <v>14861.103899999998</v>
      </c>
      <c r="O136" s="82"/>
      <c r="P136" s="82">
        <v>15205.7652</v>
      </c>
      <c r="Q136" s="82">
        <v>15338.952899999998</v>
      </c>
      <c r="R136" s="82">
        <v>15561.610199999999</v>
      </c>
      <c r="S136" s="82">
        <v>16127.9121</v>
      </c>
      <c r="T136" s="82">
        <v>16430.8887</v>
      </c>
      <c r="U136" s="82">
        <v>16936.188599999998</v>
      </c>
    </row>
    <row r="137" spans="1:21" x14ac:dyDescent="0.25">
      <c r="A137" s="23" t="s">
        <v>1020</v>
      </c>
      <c r="B137" s="23" t="s">
        <v>162</v>
      </c>
      <c r="C137" s="28" t="s">
        <v>29</v>
      </c>
      <c r="D137" s="24" t="s">
        <v>2</v>
      </c>
      <c r="E137" s="25" t="s">
        <v>26</v>
      </c>
      <c r="F137" s="25">
        <v>482</v>
      </c>
      <c r="G137" s="25">
        <v>775</v>
      </c>
      <c r="H137" s="26"/>
      <c r="I137" s="42">
        <v>15007.508699999998</v>
      </c>
      <c r="J137" s="42">
        <v>15131.5461</v>
      </c>
      <c r="K137" s="42">
        <v>15338.952899999998</v>
      </c>
      <c r="L137" s="42">
        <v>15864.586799999999</v>
      </c>
      <c r="M137" s="42">
        <v>16147.229399999998</v>
      </c>
      <c r="N137" s="42">
        <v>16616.944799999997</v>
      </c>
      <c r="O137" s="42"/>
      <c r="P137" s="42">
        <v>17222.897999999997</v>
      </c>
      <c r="Q137" s="42">
        <v>17356.0857</v>
      </c>
      <c r="R137" s="42">
        <v>17578.742999999999</v>
      </c>
      <c r="S137" s="42">
        <v>18145.044899999997</v>
      </c>
      <c r="T137" s="42">
        <v>18448.021499999999</v>
      </c>
      <c r="U137" s="42">
        <v>18953.321399999997</v>
      </c>
    </row>
    <row r="138" spans="1:21" x14ac:dyDescent="0.25">
      <c r="A138" s="70" t="s">
        <v>1021</v>
      </c>
      <c r="B138" s="70" t="s">
        <v>163</v>
      </c>
      <c r="C138" s="64" t="s">
        <v>29</v>
      </c>
      <c r="D138" s="60" t="s">
        <v>3</v>
      </c>
      <c r="E138" s="65" t="s">
        <v>26</v>
      </c>
      <c r="F138" s="65">
        <v>555</v>
      </c>
      <c r="G138" s="65">
        <v>892</v>
      </c>
      <c r="H138" s="77"/>
      <c r="I138" s="82">
        <v>16722.6816</v>
      </c>
      <c r="J138" s="82">
        <v>16846.718999999997</v>
      </c>
      <c r="K138" s="82">
        <v>17053.109099999998</v>
      </c>
      <c r="L138" s="82">
        <v>17579.759699999999</v>
      </c>
      <c r="M138" s="82">
        <v>17861.385599999998</v>
      </c>
      <c r="N138" s="82">
        <v>18332.117699999999</v>
      </c>
      <c r="O138" s="82"/>
      <c r="P138" s="82">
        <v>19195.295999999998</v>
      </c>
      <c r="Q138" s="82">
        <v>19328.483699999997</v>
      </c>
      <c r="R138" s="82">
        <v>19551.141</v>
      </c>
      <c r="S138" s="82">
        <v>20116.426199999998</v>
      </c>
      <c r="T138" s="82">
        <v>20419.4028</v>
      </c>
      <c r="U138" s="82">
        <v>20924.702699999998</v>
      </c>
    </row>
    <row r="139" spans="1:21" x14ac:dyDescent="0.25">
      <c r="A139" s="23" t="s">
        <v>1022</v>
      </c>
      <c r="B139" s="23" t="s">
        <v>164</v>
      </c>
      <c r="C139" s="28" t="s">
        <v>29</v>
      </c>
      <c r="D139" s="24" t="s">
        <v>4</v>
      </c>
      <c r="E139" s="25" t="s">
        <v>26</v>
      </c>
      <c r="F139" s="25">
        <v>628</v>
      </c>
      <c r="G139" s="25">
        <v>1010</v>
      </c>
      <c r="H139" s="26"/>
      <c r="I139" s="42">
        <v>18434.804399999997</v>
      </c>
      <c r="J139" s="42">
        <v>18558.841799999998</v>
      </c>
      <c r="K139" s="42">
        <v>18766.248599999999</v>
      </c>
      <c r="L139" s="42">
        <v>19291.8825</v>
      </c>
      <c r="M139" s="42">
        <v>19574.525099999999</v>
      </c>
      <c r="N139" s="42">
        <v>20044.2405</v>
      </c>
      <c r="O139" s="42"/>
      <c r="P139" s="42">
        <v>21164.643899999999</v>
      </c>
      <c r="Q139" s="42">
        <v>21297.831599999998</v>
      </c>
      <c r="R139" s="42">
        <v>21520.4889</v>
      </c>
      <c r="S139" s="42">
        <v>22085.774099999999</v>
      </c>
      <c r="T139" s="42">
        <v>22389.767399999997</v>
      </c>
      <c r="U139" s="42">
        <v>22895.067299999999</v>
      </c>
    </row>
    <row r="140" spans="1:21" x14ac:dyDescent="0.25">
      <c r="A140" s="70" t="s">
        <v>1023</v>
      </c>
      <c r="B140" s="70" t="s">
        <v>165</v>
      </c>
      <c r="C140" s="64" t="s">
        <v>29</v>
      </c>
      <c r="D140" s="60" t="s">
        <v>5</v>
      </c>
      <c r="E140" s="65" t="s">
        <v>26</v>
      </c>
      <c r="F140" s="65">
        <v>701</v>
      </c>
      <c r="G140" s="65">
        <v>1127</v>
      </c>
      <c r="H140" s="77"/>
      <c r="I140" s="82">
        <v>20191.662</v>
      </c>
      <c r="J140" s="82">
        <v>20315.699399999998</v>
      </c>
      <c r="K140" s="82">
        <v>20523.106199999998</v>
      </c>
      <c r="L140" s="82">
        <v>21048.740099999999</v>
      </c>
      <c r="M140" s="82">
        <v>21330.365999999998</v>
      </c>
      <c r="N140" s="82">
        <v>21801.098099999999</v>
      </c>
      <c r="O140" s="82"/>
      <c r="P140" s="82">
        <v>23181.776699999999</v>
      </c>
      <c r="Q140" s="82">
        <v>23314.964399999997</v>
      </c>
      <c r="R140" s="82">
        <v>23537.6217</v>
      </c>
      <c r="S140" s="82">
        <v>24102.906899999998</v>
      </c>
      <c r="T140" s="82">
        <v>24406.9002</v>
      </c>
      <c r="U140" s="82">
        <v>24912.200099999998</v>
      </c>
    </row>
    <row r="141" spans="1:21" x14ac:dyDescent="0.25">
      <c r="A141" s="23" t="s">
        <v>1024</v>
      </c>
      <c r="B141" s="23" t="s">
        <v>166</v>
      </c>
      <c r="C141" s="28" t="s">
        <v>29</v>
      </c>
      <c r="D141" s="24" t="s">
        <v>6</v>
      </c>
      <c r="E141" s="25" t="s">
        <v>26</v>
      </c>
      <c r="F141" s="25">
        <v>771</v>
      </c>
      <c r="G141" s="25">
        <v>1240</v>
      </c>
      <c r="H141" s="26"/>
      <c r="I141" s="42">
        <v>22063.4067</v>
      </c>
      <c r="J141" s="42">
        <v>22187.444099999997</v>
      </c>
      <c r="K141" s="42">
        <v>22394.850899999998</v>
      </c>
      <c r="L141" s="42">
        <v>22920.484799999998</v>
      </c>
      <c r="M141" s="42">
        <v>23203.127399999998</v>
      </c>
      <c r="N141" s="42">
        <v>23672.842799999999</v>
      </c>
      <c r="O141" s="42"/>
      <c r="P141" s="42">
        <v>25322.946899999999</v>
      </c>
      <c r="Q141" s="42">
        <v>25457.151299999998</v>
      </c>
      <c r="R141" s="42">
        <v>25679.808599999997</v>
      </c>
      <c r="S141" s="42">
        <v>26245.093799999999</v>
      </c>
      <c r="T141" s="42">
        <v>26548.070399999997</v>
      </c>
      <c r="U141" s="42">
        <v>27053.370299999999</v>
      </c>
    </row>
    <row r="142" spans="1:21" x14ac:dyDescent="0.25">
      <c r="A142" s="70" t="s">
        <v>1025</v>
      </c>
      <c r="B142" s="70" t="s">
        <v>167</v>
      </c>
      <c r="C142" s="64" t="s">
        <v>29</v>
      </c>
      <c r="D142" s="60" t="s">
        <v>7</v>
      </c>
      <c r="E142" s="65" t="s">
        <v>26</v>
      </c>
      <c r="F142" s="65">
        <v>841</v>
      </c>
      <c r="G142" s="65">
        <v>1352</v>
      </c>
      <c r="H142" s="77"/>
      <c r="I142" s="82">
        <v>23778.579599999997</v>
      </c>
      <c r="J142" s="82">
        <v>23902.616999999998</v>
      </c>
      <c r="K142" s="82">
        <v>24109.007099999999</v>
      </c>
      <c r="L142" s="82">
        <v>24635.6577</v>
      </c>
      <c r="M142" s="82">
        <v>24917.283599999999</v>
      </c>
      <c r="N142" s="82">
        <v>25388.0157</v>
      </c>
      <c r="O142" s="82"/>
      <c r="P142" s="82">
        <v>27295.3449</v>
      </c>
      <c r="Q142" s="82">
        <v>27428.532599999999</v>
      </c>
      <c r="R142" s="82">
        <v>27651.189899999998</v>
      </c>
      <c r="S142" s="82">
        <v>28216.4751</v>
      </c>
      <c r="T142" s="82">
        <v>28520.468399999998</v>
      </c>
      <c r="U142" s="82">
        <v>29025.7683</v>
      </c>
    </row>
    <row r="143" spans="1:21" x14ac:dyDescent="0.25">
      <c r="A143" s="23" t="s">
        <v>1026</v>
      </c>
      <c r="B143" s="23" t="s">
        <v>168</v>
      </c>
      <c r="C143" s="28" t="s">
        <v>29</v>
      </c>
      <c r="D143" s="24" t="s">
        <v>8</v>
      </c>
      <c r="E143" s="25" t="s">
        <v>26</v>
      </c>
      <c r="F143" s="25">
        <v>911</v>
      </c>
      <c r="G143" s="25">
        <v>1465</v>
      </c>
      <c r="H143" s="26"/>
      <c r="I143" s="42">
        <v>25490.702399999998</v>
      </c>
      <c r="J143" s="42">
        <v>25614.739799999999</v>
      </c>
      <c r="K143" s="42">
        <v>25822.1466</v>
      </c>
      <c r="L143" s="42">
        <v>26347.780499999997</v>
      </c>
      <c r="M143" s="42">
        <v>26630.4231</v>
      </c>
      <c r="N143" s="42">
        <v>27100.138499999997</v>
      </c>
      <c r="O143" s="42"/>
      <c r="P143" s="42">
        <v>29264.692799999997</v>
      </c>
      <c r="Q143" s="42">
        <v>29398.897199999999</v>
      </c>
      <c r="R143" s="42">
        <v>29620.537799999998</v>
      </c>
      <c r="S143" s="42">
        <v>30186.839699999997</v>
      </c>
      <c r="T143" s="42">
        <v>30489.816299999999</v>
      </c>
      <c r="U143" s="42">
        <v>30995.116199999997</v>
      </c>
    </row>
    <row r="144" spans="1:21" x14ac:dyDescent="0.25">
      <c r="A144" s="70" t="s">
        <v>1027</v>
      </c>
      <c r="B144" s="70" t="s">
        <v>169</v>
      </c>
      <c r="C144" s="64" t="s">
        <v>29</v>
      </c>
      <c r="D144" s="60" t="s">
        <v>9</v>
      </c>
      <c r="E144" s="65" t="s">
        <v>26</v>
      </c>
      <c r="F144" s="65">
        <v>981</v>
      </c>
      <c r="G144" s="65">
        <v>1577</v>
      </c>
      <c r="H144" s="77"/>
      <c r="I144" s="82">
        <v>27247.559999999998</v>
      </c>
      <c r="J144" s="82">
        <v>27371.597399999999</v>
      </c>
      <c r="K144" s="82">
        <v>27579.004199999999</v>
      </c>
      <c r="L144" s="82">
        <v>28104.638099999996</v>
      </c>
      <c r="M144" s="82">
        <v>28386.263999999999</v>
      </c>
      <c r="N144" s="82">
        <v>28856.996099999997</v>
      </c>
      <c r="O144" s="82"/>
      <c r="P144" s="82">
        <v>31281.825599999996</v>
      </c>
      <c r="Q144" s="82">
        <v>31415.013299999999</v>
      </c>
      <c r="R144" s="82">
        <v>31637.670599999998</v>
      </c>
      <c r="S144" s="82">
        <v>32203.972499999996</v>
      </c>
      <c r="T144" s="82">
        <v>32506.949099999998</v>
      </c>
      <c r="U144" s="82">
        <v>33012.248999999996</v>
      </c>
    </row>
    <row r="145" spans="1:21" x14ac:dyDescent="0.25">
      <c r="A145" s="23" t="s">
        <v>1028</v>
      </c>
      <c r="B145" s="23" t="s">
        <v>170</v>
      </c>
      <c r="C145" s="28" t="s">
        <v>29</v>
      </c>
      <c r="D145" s="24" t="s">
        <v>10</v>
      </c>
      <c r="E145" s="25" t="s">
        <v>26</v>
      </c>
      <c r="F145" s="25">
        <v>1051</v>
      </c>
      <c r="G145" s="25">
        <v>1690</v>
      </c>
      <c r="H145" s="26"/>
      <c r="I145" s="42">
        <v>28959.682799999999</v>
      </c>
      <c r="J145" s="42">
        <v>29083.7202</v>
      </c>
      <c r="K145" s="42">
        <v>29291.126999999997</v>
      </c>
      <c r="L145" s="42">
        <v>29816.760899999997</v>
      </c>
      <c r="M145" s="42">
        <v>30099.403499999997</v>
      </c>
      <c r="N145" s="42">
        <v>30569.118899999998</v>
      </c>
      <c r="O145" s="42"/>
      <c r="P145" s="42">
        <v>33252.190199999997</v>
      </c>
      <c r="Q145" s="42">
        <v>33385.377899999999</v>
      </c>
      <c r="R145" s="42">
        <v>33608.035199999998</v>
      </c>
      <c r="S145" s="42">
        <v>34173.320399999997</v>
      </c>
      <c r="T145" s="42">
        <v>34476.296999999999</v>
      </c>
      <c r="U145" s="42">
        <v>34981.596899999997</v>
      </c>
    </row>
    <row r="146" spans="1:21" x14ac:dyDescent="0.25">
      <c r="A146" s="70" t="s">
        <v>1029</v>
      </c>
      <c r="B146" s="70" t="s">
        <v>171</v>
      </c>
      <c r="C146" s="64" t="s">
        <v>29</v>
      </c>
      <c r="D146" s="60" t="s">
        <v>11</v>
      </c>
      <c r="E146" s="65" t="s">
        <v>26</v>
      </c>
      <c r="F146" s="65">
        <v>1121</v>
      </c>
      <c r="G146" s="65">
        <v>1802</v>
      </c>
      <c r="H146" s="77"/>
      <c r="I146" s="82">
        <v>30872.095499999999</v>
      </c>
      <c r="J146" s="82">
        <v>30996.132899999997</v>
      </c>
      <c r="K146" s="82">
        <v>31203.539699999998</v>
      </c>
      <c r="L146" s="82">
        <v>31729.173599999998</v>
      </c>
      <c r="M146" s="82">
        <v>32011.816199999997</v>
      </c>
      <c r="N146" s="82">
        <v>32481.531599999998</v>
      </c>
      <c r="O146" s="82"/>
      <c r="P146" s="82">
        <v>35436.061799999996</v>
      </c>
      <c r="Q146" s="82">
        <v>35570.266199999998</v>
      </c>
      <c r="R146" s="82">
        <v>35792.923499999997</v>
      </c>
      <c r="S146" s="82">
        <v>36358.208699999996</v>
      </c>
      <c r="T146" s="82">
        <v>36661.185299999997</v>
      </c>
      <c r="U146" s="82">
        <v>37166.485199999996</v>
      </c>
    </row>
    <row r="147" spans="1:21" x14ac:dyDescent="0.25">
      <c r="A147" s="23" t="s">
        <v>1030</v>
      </c>
      <c r="B147" s="23" t="s">
        <v>172</v>
      </c>
      <c r="C147" s="28" t="s">
        <v>29</v>
      </c>
      <c r="D147" s="24" t="s">
        <v>12</v>
      </c>
      <c r="E147" s="25" t="s">
        <v>26</v>
      </c>
      <c r="F147" s="25">
        <v>1191</v>
      </c>
      <c r="G147" s="25">
        <v>1915</v>
      </c>
      <c r="H147" s="26"/>
      <c r="I147" s="42">
        <v>32628.953099999999</v>
      </c>
      <c r="J147" s="42">
        <v>32752.990499999996</v>
      </c>
      <c r="K147" s="42">
        <v>32960.397299999997</v>
      </c>
      <c r="L147" s="42">
        <v>33486.031199999998</v>
      </c>
      <c r="M147" s="42">
        <v>33767.657099999997</v>
      </c>
      <c r="N147" s="42">
        <v>34238.389199999998</v>
      </c>
      <c r="O147" s="42"/>
      <c r="P147" s="42">
        <v>37453.194599999995</v>
      </c>
      <c r="Q147" s="42">
        <v>37587.398999999998</v>
      </c>
      <c r="R147" s="42">
        <v>37810.056299999997</v>
      </c>
      <c r="S147" s="42">
        <v>38375.341499999995</v>
      </c>
      <c r="T147" s="42">
        <v>38678.318099999997</v>
      </c>
      <c r="U147" s="42">
        <v>39183.617999999995</v>
      </c>
    </row>
    <row r="148" spans="1:21" x14ac:dyDescent="0.25">
      <c r="A148" s="70" t="s">
        <v>1031</v>
      </c>
      <c r="B148" s="70" t="s">
        <v>173</v>
      </c>
      <c r="C148" s="64" t="s">
        <v>29</v>
      </c>
      <c r="D148" s="60" t="s">
        <v>13</v>
      </c>
      <c r="E148" s="65" t="s">
        <v>26</v>
      </c>
      <c r="F148" s="65">
        <v>1261</v>
      </c>
      <c r="G148" s="65">
        <v>2027</v>
      </c>
      <c r="H148" s="77"/>
      <c r="I148" s="82">
        <v>34633.885499999997</v>
      </c>
      <c r="J148" s="82">
        <v>34820.958299999998</v>
      </c>
      <c r="K148" s="82">
        <v>35131.051800000001</v>
      </c>
      <c r="L148" s="82">
        <v>35920.010999999999</v>
      </c>
      <c r="M148" s="82">
        <v>36342.958200000001</v>
      </c>
      <c r="N148" s="82">
        <v>37048.547999999995</v>
      </c>
      <c r="O148" s="82"/>
      <c r="P148" s="82">
        <v>39738.736199999999</v>
      </c>
      <c r="Q148" s="82">
        <v>39939.026099999995</v>
      </c>
      <c r="R148" s="82">
        <v>40272.503700000001</v>
      </c>
      <c r="S148" s="82">
        <v>41120.431499999999</v>
      </c>
      <c r="T148" s="82">
        <v>41575.913099999998</v>
      </c>
      <c r="U148" s="82">
        <v>42333.354599999999</v>
      </c>
    </row>
    <row r="149" spans="1:21" x14ac:dyDescent="0.25">
      <c r="A149" s="23" t="s">
        <v>1032</v>
      </c>
      <c r="B149" s="23" t="s">
        <v>174</v>
      </c>
      <c r="C149" s="28" t="s">
        <v>29</v>
      </c>
      <c r="D149" s="24" t="s">
        <v>14</v>
      </c>
      <c r="E149" s="25" t="s">
        <v>26</v>
      </c>
      <c r="F149" s="25">
        <v>1331</v>
      </c>
      <c r="G149" s="25">
        <v>2140</v>
      </c>
      <c r="H149" s="26"/>
      <c r="I149" s="42">
        <v>36347.024999999994</v>
      </c>
      <c r="J149" s="42">
        <v>36533.081099999996</v>
      </c>
      <c r="K149" s="42">
        <v>36844.191299999999</v>
      </c>
      <c r="L149" s="42">
        <v>37633.150499999996</v>
      </c>
      <c r="M149" s="42">
        <v>38056.097699999998</v>
      </c>
      <c r="N149" s="42">
        <v>38760.6708</v>
      </c>
      <c r="O149" s="42"/>
      <c r="P149" s="42">
        <v>41708.0841</v>
      </c>
      <c r="Q149" s="42">
        <v>41908.373999999996</v>
      </c>
      <c r="R149" s="42">
        <v>42241.851599999995</v>
      </c>
      <c r="S149" s="42">
        <v>43090.7961</v>
      </c>
      <c r="T149" s="42">
        <v>43545.260999999999</v>
      </c>
      <c r="U149" s="42">
        <v>44303.7192</v>
      </c>
    </row>
    <row r="150" spans="1:21" x14ac:dyDescent="0.25">
      <c r="A150" s="70" t="s">
        <v>1033</v>
      </c>
      <c r="B150" s="70" t="s">
        <v>175</v>
      </c>
      <c r="C150" s="64" t="s">
        <v>29</v>
      </c>
      <c r="D150" s="60" t="s">
        <v>15</v>
      </c>
      <c r="E150" s="65" t="s">
        <v>26</v>
      </c>
      <c r="F150" s="65">
        <v>1401</v>
      </c>
      <c r="G150" s="65">
        <v>2252</v>
      </c>
      <c r="H150" s="77"/>
      <c r="I150" s="82">
        <v>38086.598699999995</v>
      </c>
      <c r="J150" s="82">
        <v>38273.671499999997</v>
      </c>
      <c r="K150" s="82">
        <v>38583.764999999999</v>
      </c>
      <c r="L150" s="82">
        <v>39372.724199999997</v>
      </c>
      <c r="M150" s="82">
        <v>39795.671399999999</v>
      </c>
      <c r="N150" s="82">
        <v>40501.261200000001</v>
      </c>
      <c r="O150" s="82"/>
      <c r="P150" s="82">
        <v>43706.916299999997</v>
      </c>
      <c r="Q150" s="82">
        <v>43907.206200000001</v>
      </c>
      <c r="R150" s="82">
        <v>44241.700499999999</v>
      </c>
      <c r="S150" s="82">
        <v>45089.628299999997</v>
      </c>
      <c r="T150" s="82">
        <v>45544.093199999996</v>
      </c>
      <c r="U150" s="82">
        <v>46302.551399999997</v>
      </c>
    </row>
    <row r="151" spans="1:21" x14ac:dyDescent="0.25">
      <c r="A151" s="23" t="s">
        <v>1034</v>
      </c>
      <c r="B151" s="23" t="s">
        <v>176</v>
      </c>
      <c r="C151" s="28" t="s">
        <v>29</v>
      </c>
      <c r="D151" s="24" t="s">
        <v>16</v>
      </c>
      <c r="E151" s="25" t="s">
        <v>26</v>
      </c>
      <c r="F151" s="25">
        <v>1471</v>
      </c>
      <c r="G151" s="25">
        <v>2365</v>
      </c>
      <c r="H151" s="26"/>
      <c r="I151" s="42">
        <v>40079.330699999999</v>
      </c>
      <c r="J151" s="42">
        <v>40265.3868</v>
      </c>
      <c r="K151" s="42">
        <v>40575.480299999996</v>
      </c>
      <c r="L151" s="42">
        <v>41365.456200000001</v>
      </c>
      <c r="M151" s="42">
        <v>41788.403399999996</v>
      </c>
      <c r="N151" s="42">
        <v>42492.976499999997</v>
      </c>
      <c r="O151" s="42"/>
      <c r="P151" s="42">
        <v>45978.224099999999</v>
      </c>
      <c r="Q151" s="42">
        <v>46178.513999999996</v>
      </c>
      <c r="R151" s="42">
        <v>46511.991599999994</v>
      </c>
      <c r="S151" s="42">
        <v>47360.936099999999</v>
      </c>
      <c r="T151" s="42">
        <v>47815.400999999998</v>
      </c>
      <c r="U151" s="42">
        <v>48573.859199999999</v>
      </c>
    </row>
    <row r="152" spans="1:21" x14ac:dyDescent="0.25">
      <c r="A152" s="70" t="s">
        <v>1035</v>
      </c>
      <c r="B152" s="70" t="s">
        <v>177</v>
      </c>
      <c r="C152" s="64" t="s">
        <v>29</v>
      </c>
      <c r="D152" s="60" t="s">
        <v>17</v>
      </c>
      <c r="E152" s="65" t="s">
        <v>26</v>
      </c>
      <c r="F152" s="65">
        <v>1541</v>
      </c>
      <c r="G152" s="65">
        <v>2477</v>
      </c>
      <c r="H152" s="77"/>
      <c r="I152" s="82">
        <v>41791.453499999996</v>
      </c>
      <c r="J152" s="82">
        <v>41978.526299999998</v>
      </c>
      <c r="K152" s="82">
        <v>42288.6198</v>
      </c>
      <c r="L152" s="82">
        <v>43077.578999999998</v>
      </c>
      <c r="M152" s="82">
        <v>43500.5262</v>
      </c>
      <c r="N152" s="82">
        <v>44206.115999999995</v>
      </c>
      <c r="O152" s="82"/>
      <c r="P152" s="82">
        <v>47947.572</v>
      </c>
      <c r="Q152" s="82">
        <v>48147.861899999996</v>
      </c>
      <c r="R152" s="82">
        <v>48482.356199999995</v>
      </c>
      <c r="S152" s="82">
        <v>49330.284</v>
      </c>
      <c r="T152" s="82">
        <v>49784.748899999999</v>
      </c>
      <c r="U152" s="82">
        <v>50543.2071</v>
      </c>
    </row>
    <row r="153" spans="1:21" x14ac:dyDescent="0.25">
      <c r="A153" s="23" t="s">
        <v>1036</v>
      </c>
      <c r="B153" s="23" t="s">
        <v>178</v>
      </c>
      <c r="C153" s="28" t="s">
        <v>29</v>
      </c>
      <c r="D153" s="24" t="s">
        <v>18</v>
      </c>
      <c r="E153" s="25" t="s">
        <v>26</v>
      </c>
      <c r="F153" s="25">
        <v>1611</v>
      </c>
      <c r="G153" s="25">
        <v>2590</v>
      </c>
      <c r="H153" s="26"/>
      <c r="I153" s="42">
        <v>43504.593000000001</v>
      </c>
      <c r="J153" s="42">
        <v>43690.649099999995</v>
      </c>
      <c r="K153" s="42">
        <v>44000.742599999998</v>
      </c>
      <c r="L153" s="42">
        <v>44790.718499999995</v>
      </c>
      <c r="M153" s="42">
        <v>45213.665699999998</v>
      </c>
      <c r="N153" s="42">
        <v>45918.238799999999</v>
      </c>
      <c r="O153" s="42"/>
      <c r="P153" s="42">
        <v>49917.936599999994</v>
      </c>
      <c r="Q153" s="42">
        <v>50118.226499999997</v>
      </c>
      <c r="R153" s="42">
        <v>50451.704099999995</v>
      </c>
      <c r="S153" s="42">
        <v>51299.6319</v>
      </c>
      <c r="T153" s="42">
        <v>51755.113499999999</v>
      </c>
      <c r="U153" s="42">
        <v>52513.571699999993</v>
      </c>
    </row>
    <row r="154" spans="1:21" ht="15.75" thickBot="1" x14ac:dyDescent="0.3">
      <c r="A154" s="71" t="s">
        <v>1037</v>
      </c>
      <c r="B154" s="71" t="s">
        <v>179</v>
      </c>
      <c r="C154" s="66" t="s">
        <v>29</v>
      </c>
      <c r="D154" s="67" t="s">
        <v>19</v>
      </c>
      <c r="E154" s="68" t="s">
        <v>26</v>
      </c>
      <c r="F154" s="68">
        <v>1681</v>
      </c>
      <c r="G154" s="68">
        <v>2702</v>
      </c>
      <c r="H154" s="78"/>
      <c r="I154" s="84">
        <v>45262.467299999997</v>
      </c>
      <c r="J154" s="84">
        <v>45449.540099999998</v>
      </c>
      <c r="K154" s="84">
        <v>45759.633599999994</v>
      </c>
      <c r="L154" s="84">
        <v>46548.592799999999</v>
      </c>
      <c r="M154" s="84">
        <v>46971.539999999994</v>
      </c>
      <c r="N154" s="84">
        <v>47677.129799999995</v>
      </c>
      <c r="O154" s="84"/>
      <c r="P154" s="84">
        <v>51937.102799999993</v>
      </c>
      <c r="Q154" s="84">
        <v>52137.392699999997</v>
      </c>
      <c r="R154" s="84">
        <v>52470.870299999995</v>
      </c>
      <c r="S154" s="84">
        <v>53318.7981</v>
      </c>
      <c r="T154" s="84">
        <v>53774.279699999999</v>
      </c>
      <c r="U154" s="84">
        <v>54532.7379</v>
      </c>
    </row>
    <row r="155" spans="1:21" x14ac:dyDescent="0.25">
      <c r="A155" s="69" t="s">
        <v>1038</v>
      </c>
      <c r="B155" s="69" t="s">
        <v>180</v>
      </c>
      <c r="C155" s="61" t="s">
        <v>29</v>
      </c>
      <c r="D155" s="62" t="s">
        <v>25</v>
      </c>
      <c r="E155" s="63" t="s">
        <v>20</v>
      </c>
      <c r="F155" s="63">
        <v>384</v>
      </c>
      <c r="G155" s="63">
        <v>618</v>
      </c>
      <c r="H155" s="75"/>
      <c r="I155" s="76">
        <v>13053.4113</v>
      </c>
      <c r="J155" s="76">
        <v>13205.916299999999</v>
      </c>
      <c r="K155" s="76">
        <v>13460.0913</v>
      </c>
      <c r="L155" s="76">
        <v>14086.378499999999</v>
      </c>
      <c r="M155" s="76">
        <v>14424.9396</v>
      </c>
      <c r="N155" s="76">
        <v>14990.2248</v>
      </c>
      <c r="O155" s="76"/>
      <c r="P155" s="76">
        <v>14835.686399999999</v>
      </c>
      <c r="Q155" s="76">
        <v>14999.375099999999</v>
      </c>
      <c r="R155" s="76">
        <v>15273.884099999999</v>
      </c>
      <c r="S155" s="76">
        <v>15945.922799999998</v>
      </c>
      <c r="T155" s="76">
        <v>16310.918099999999</v>
      </c>
      <c r="U155" s="76">
        <v>16917.887999999999</v>
      </c>
    </row>
    <row r="156" spans="1:21" x14ac:dyDescent="0.25">
      <c r="A156" s="23" t="s">
        <v>1039</v>
      </c>
      <c r="B156" s="23" t="s">
        <v>181</v>
      </c>
      <c r="C156" s="28" t="s">
        <v>29</v>
      </c>
      <c r="D156" s="24" t="s">
        <v>27</v>
      </c>
      <c r="E156" s="25" t="s">
        <v>20</v>
      </c>
      <c r="F156" s="25">
        <v>485</v>
      </c>
      <c r="G156" s="25">
        <v>780</v>
      </c>
      <c r="H156" s="26"/>
      <c r="I156" s="42">
        <v>15667.347</v>
      </c>
      <c r="J156" s="42">
        <v>15819.851999999999</v>
      </c>
      <c r="K156" s="42">
        <v>16074.026999999998</v>
      </c>
      <c r="L156" s="42">
        <v>16700.314200000001</v>
      </c>
      <c r="M156" s="42">
        <v>17038.8753</v>
      </c>
      <c r="N156" s="42">
        <v>17604.160499999998</v>
      </c>
      <c r="O156" s="42"/>
      <c r="P156" s="42">
        <v>17790.2166</v>
      </c>
      <c r="Q156" s="42">
        <v>17953.905299999999</v>
      </c>
      <c r="R156" s="42">
        <v>18227.3976</v>
      </c>
      <c r="S156" s="42">
        <v>18900.452999999998</v>
      </c>
      <c r="T156" s="42">
        <v>19264.4316</v>
      </c>
      <c r="U156" s="42">
        <v>19872.4182</v>
      </c>
    </row>
    <row r="157" spans="1:21" x14ac:dyDescent="0.25">
      <c r="A157" s="70" t="s">
        <v>1040</v>
      </c>
      <c r="B157" s="70" t="s">
        <v>182</v>
      </c>
      <c r="C157" s="64" t="s">
        <v>29</v>
      </c>
      <c r="D157" s="60" t="s">
        <v>1</v>
      </c>
      <c r="E157" s="65" t="s">
        <v>20</v>
      </c>
      <c r="F157" s="65">
        <v>586</v>
      </c>
      <c r="G157" s="65">
        <v>942</v>
      </c>
      <c r="H157" s="77"/>
      <c r="I157" s="82">
        <v>18409.386899999998</v>
      </c>
      <c r="J157" s="82">
        <v>18562.908599999999</v>
      </c>
      <c r="K157" s="82">
        <v>18817.083599999998</v>
      </c>
      <c r="L157" s="82">
        <v>19442.3541</v>
      </c>
      <c r="M157" s="82">
        <v>19781.9319</v>
      </c>
      <c r="N157" s="82">
        <v>20347.217099999998</v>
      </c>
      <c r="O157" s="82"/>
      <c r="P157" s="82">
        <v>20882.0013</v>
      </c>
      <c r="Q157" s="82">
        <v>21046.706699999999</v>
      </c>
      <c r="R157" s="82">
        <v>21320.198999999997</v>
      </c>
      <c r="S157" s="82">
        <v>21992.237699999998</v>
      </c>
      <c r="T157" s="82">
        <v>22357.233</v>
      </c>
      <c r="U157" s="82">
        <v>22964.2029</v>
      </c>
    </row>
    <row r="158" spans="1:21" x14ac:dyDescent="0.25">
      <c r="A158" s="23" t="s">
        <v>1041</v>
      </c>
      <c r="B158" s="23" t="s">
        <v>183</v>
      </c>
      <c r="C158" s="28" t="s">
        <v>29</v>
      </c>
      <c r="D158" s="24" t="s">
        <v>2</v>
      </c>
      <c r="E158" s="25" t="s">
        <v>20</v>
      </c>
      <c r="F158" s="25">
        <v>687</v>
      </c>
      <c r="G158" s="25">
        <v>1105</v>
      </c>
      <c r="H158" s="26"/>
      <c r="I158" s="42">
        <v>21105.675299999999</v>
      </c>
      <c r="J158" s="42">
        <v>21259.197</v>
      </c>
      <c r="K158" s="42">
        <v>21513.371999999999</v>
      </c>
      <c r="L158" s="42">
        <v>22138.642499999998</v>
      </c>
      <c r="M158" s="42">
        <v>22478.220299999997</v>
      </c>
      <c r="N158" s="42">
        <v>23043.505499999999</v>
      </c>
      <c r="O158" s="42"/>
      <c r="P158" s="42">
        <v>23923.967699999997</v>
      </c>
      <c r="Q158" s="42">
        <v>24088.6731</v>
      </c>
      <c r="R158" s="42">
        <v>24362.165399999998</v>
      </c>
      <c r="S158" s="42">
        <v>25035.220799999999</v>
      </c>
      <c r="T158" s="42">
        <v>25399.199399999998</v>
      </c>
      <c r="U158" s="42">
        <v>26007.185999999998</v>
      </c>
    </row>
    <row r="159" spans="1:21" x14ac:dyDescent="0.25">
      <c r="A159" s="70" t="s">
        <v>1042</v>
      </c>
      <c r="B159" s="70" t="s">
        <v>184</v>
      </c>
      <c r="C159" s="64" t="s">
        <v>29</v>
      </c>
      <c r="D159" s="60" t="s">
        <v>3</v>
      </c>
      <c r="E159" s="65" t="s">
        <v>20</v>
      </c>
      <c r="F159" s="65">
        <v>788</v>
      </c>
      <c r="G159" s="65">
        <v>1267</v>
      </c>
      <c r="H159" s="77"/>
      <c r="I159" s="82">
        <v>23722.661099999998</v>
      </c>
      <c r="J159" s="82">
        <v>23875.166099999999</v>
      </c>
      <c r="K159" s="82">
        <v>24129.341099999998</v>
      </c>
      <c r="L159" s="82">
        <v>24755.628299999997</v>
      </c>
      <c r="M159" s="82">
        <v>25094.189399999999</v>
      </c>
      <c r="N159" s="82">
        <v>25659.474599999998</v>
      </c>
      <c r="O159" s="82"/>
      <c r="P159" s="82">
        <v>26880.531299999999</v>
      </c>
      <c r="Q159" s="82">
        <v>27045.236699999998</v>
      </c>
      <c r="R159" s="82">
        <v>27318.728999999999</v>
      </c>
      <c r="S159" s="82">
        <v>27991.784399999997</v>
      </c>
      <c r="T159" s="82">
        <v>28355.762999999999</v>
      </c>
      <c r="U159" s="82">
        <v>28963.749599999999</v>
      </c>
    </row>
    <row r="160" spans="1:21" x14ac:dyDescent="0.25">
      <c r="A160" s="23" t="s">
        <v>1043</v>
      </c>
      <c r="B160" s="23" t="s">
        <v>185</v>
      </c>
      <c r="C160" s="28" t="s">
        <v>29</v>
      </c>
      <c r="D160" s="24" t="s">
        <v>4</v>
      </c>
      <c r="E160" s="25" t="s">
        <v>20</v>
      </c>
      <c r="F160" s="25">
        <v>889</v>
      </c>
      <c r="G160" s="25">
        <v>1429</v>
      </c>
      <c r="H160" s="26"/>
      <c r="I160" s="42">
        <v>26336.596799999999</v>
      </c>
      <c r="J160" s="42">
        <v>26489.101799999997</v>
      </c>
      <c r="K160" s="42">
        <v>26744.2935</v>
      </c>
      <c r="L160" s="42">
        <v>27369.563999999998</v>
      </c>
      <c r="M160" s="42">
        <v>27709.141799999998</v>
      </c>
      <c r="N160" s="42">
        <v>28273.4103</v>
      </c>
      <c r="O160" s="42"/>
      <c r="P160" s="42">
        <v>29835.0615</v>
      </c>
      <c r="Q160" s="42">
        <v>29998.750199999999</v>
      </c>
      <c r="R160" s="42">
        <v>30272.242499999997</v>
      </c>
      <c r="S160" s="42">
        <v>30945.297899999998</v>
      </c>
      <c r="T160" s="42">
        <v>31310.293199999996</v>
      </c>
      <c r="U160" s="42">
        <v>31917.263099999996</v>
      </c>
    </row>
    <row r="161" spans="1:21" x14ac:dyDescent="0.25">
      <c r="A161" s="70" t="s">
        <v>1044</v>
      </c>
      <c r="B161" s="70" t="s">
        <v>186</v>
      </c>
      <c r="C161" s="64" t="s">
        <v>29</v>
      </c>
      <c r="D161" s="60" t="s">
        <v>5</v>
      </c>
      <c r="E161" s="65" t="s">
        <v>20</v>
      </c>
      <c r="F161" s="65">
        <v>990</v>
      </c>
      <c r="G161" s="65">
        <v>1592</v>
      </c>
      <c r="H161" s="77"/>
      <c r="I161" s="82">
        <v>29032.885199999997</v>
      </c>
      <c r="J161" s="82">
        <v>29185.390199999998</v>
      </c>
      <c r="K161" s="82">
        <v>29440.581899999997</v>
      </c>
      <c r="L161" s="82">
        <v>30065.8524</v>
      </c>
      <c r="M161" s="82">
        <v>30405.430199999999</v>
      </c>
      <c r="N161" s="82">
        <v>30969.698699999997</v>
      </c>
      <c r="O161" s="82"/>
      <c r="P161" s="82">
        <v>32877.027900000001</v>
      </c>
      <c r="Q161" s="82">
        <v>33041.7333</v>
      </c>
      <c r="R161" s="82">
        <v>33315.225599999998</v>
      </c>
      <c r="S161" s="82">
        <v>33987.264299999995</v>
      </c>
      <c r="T161" s="82">
        <v>34352.259599999998</v>
      </c>
      <c r="U161" s="82">
        <v>34959.229500000001</v>
      </c>
    </row>
    <row r="162" spans="1:21" x14ac:dyDescent="0.25">
      <c r="A162" s="23" t="s">
        <v>1045</v>
      </c>
      <c r="B162" s="23" t="s">
        <v>187</v>
      </c>
      <c r="C162" s="28" t="s">
        <v>29</v>
      </c>
      <c r="D162" s="24" t="s">
        <v>6</v>
      </c>
      <c r="E162" s="25" t="s">
        <v>20</v>
      </c>
      <c r="F162" s="25">
        <v>1093</v>
      </c>
      <c r="G162" s="25">
        <v>1757</v>
      </c>
      <c r="H162" s="26"/>
      <c r="I162" s="42">
        <v>31827.7935</v>
      </c>
      <c r="J162" s="42">
        <v>31980.298499999997</v>
      </c>
      <c r="K162" s="42">
        <v>32234.473499999996</v>
      </c>
      <c r="L162" s="42">
        <v>32860.760699999999</v>
      </c>
      <c r="M162" s="42">
        <v>33199.321799999998</v>
      </c>
      <c r="N162" s="42">
        <v>33764.606999999996</v>
      </c>
      <c r="O162" s="42"/>
      <c r="P162" s="42">
        <v>36025.747799999997</v>
      </c>
      <c r="Q162" s="42">
        <v>36189.436499999996</v>
      </c>
      <c r="R162" s="42">
        <v>36462.928799999994</v>
      </c>
      <c r="S162" s="42">
        <v>37135.984199999999</v>
      </c>
      <c r="T162" s="42">
        <v>37500.979500000001</v>
      </c>
      <c r="U162" s="42">
        <v>38107.949399999998</v>
      </c>
    </row>
    <row r="163" spans="1:21" x14ac:dyDescent="0.25">
      <c r="A163" s="70" t="s">
        <v>1046</v>
      </c>
      <c r="B163" s="70" t="s">
        <v>188</v>
      </c>
      <c r="C163" s="64" t="s">
        <v>29</v>
      </c>
      <c r="D163" s="60" t="s">
        <v>7</v>
      </c>
      <c r="E163" s="65" t="s">
        <v>20</v>
      </c>
      <c r="F163" s="65">
        <v>1196</v>
      </c>
      <c r="G163" s="65">
        <v>1923</v>
      </c>
      <c r="H163" s="77"/>
      <c r="I163" s="82">
        <v>34443.762599999995</v>
      </c>
      <c r="J163" s="82">
        <v>34596.267599999999</v>
      </c>
      <c r="K163" s="82">
        <v>34851.459299999995</v>
      </c>
      <c r="L163" s="82">
        <v>35476.729800000001</v>
      </c>
      <c r="M163" s="82">
        <v>35816.3076</v>
      </c>
      <c r="N163" s="82">
        <v>36380.576099999998</v>
      </c>
      <c r="O163" s="82"/>
      <c r="P163" s="82">
        <v>38982.311399999999</v>
      </c>
      <c r="Q163" s="82">
        <v>39146.000099999997</v>
      </c>
      <c r="R163" s="82">
        <v>39419.492399999996</v>
      </c>
      <c r="S163" s="82">
        <v>40092.5478</v>
      </c>
      <c r="T163" s="82">
        <v>40457.543099999995</v>
      </c>
      <c r="U163" s="82">
        <v>41064.512999999999</v>
      </c>
    </row>
    <row r="164" spans="1:21" x14ac:dyDescent="0.25">
      <c r="A164" s="23" t="s">
        <v>1047</v>
      </c>
      <c r="B164" s="23" t="s">
        <v>189</v>
      </c>
      <c r="C164" s="28" t="s">
        <v>29</v>
      </c>
      <c r="D164" s="24" t="s">
        <v>8</v>
      </c>
      <c r="E164" s="25" t="s">
        <v>20</v>
      </c>
      <c r="F164" s="25">
        <v>1299</v>
      </c>
      <c r="G164" s="25">
        <v>2088</v>
      </c>
      <c r="H164" s="26"/>
      <c r="I164" s="42">
        <v>37057.698299999996</v>
      </c>
      <c r="J164" s="42">
        <v>37211.22</v>
      </c>
      <c r="K164" s="42">
        <v>37465.394999999997</v>
      </c>
      <c r="L164" s="42">
        <v>38090.665499999996</v>
      </c>
      <c r="M164" s="42">
        <v>38430.243299999995</v>
      </c>
      <c r="N164" s="42">
        <v>38995.5285</v>
      </c>
      <c r="O164" s="42"/>
      <c r="P164" s="42">
        <v>41935.8249</v>
      </c>
      <c r="Q164" s="42">
        <v>42100.530299999999</v>
      </c>
      <c r="R164" s="42">
        <v>42374.022599999997</v>
      </c>
      <c r="S164" s="42">
        <v>43047.077999999994</v>
      </c>
      <c r="T164" s="42">
        <v>43411.056599999996</v>
      </c>
      <c r="U164" s="42">
        <v>44019.0432</v>
      </c>
    </row>
    <row r="165" spans="1:21" x14ac:dyDescent="0.25">
      <c r="A165" s="70" t="s">
        <v>1048</v>
      </c>
      <c r="B165" s="70" t="s">
        <v>190</v>
      </c>
      <c r="C165" s="64" t="s">
        <v>29</v>
      </c>
      <c r="D165" s="60" t="s">
        <v>9</v>
      </c>
      <c r="E165" s="65" t="s">
        <v>20</v>
      </c>
      <c r="F165" s="65">
        <v>1402</v>
      </c>
      <c r="G165" s="65">
        <v>2254</v>
      </c>
      <c r="H165" s="77"/>
      <c r="I165" s="82">
        <v>39753.986699999994</v>
      </c>
      <c r="J165" s="82">
        <v>39907.508399999999</v>
      </c>
      <c r="K165" s="82">
        <v>40161.683399999994</v>
      </c>
      <c r="L165" s="82">
        <v>40786.9539</v>
      </c>
      <c r="M165" s="82">
        <v>41126.5317</v>
      </c>
      <c r="N165" s="82">
        <v>41691.816899999998</v>
      </c>
      <c r="O165" s="82"/>
      <c r="P165" s="82">
        <v>44978.807999999997</v>
      </c>
      <c r="Q165" s="82">
        <v>45142.496699999996</v>
      </c>
      <c r="R165" s="82">
        <v>45415.988999999994</v>
      </c>
      <c r="S165" s="82">
        <v>46089.044399999999</v>
      </c>
      <c r="T165" s="82">
        <v>46453.022999999994</v>
      </c>
      <c r="U165" s="82">
        <v>47061.009599999998</v>
      </c>
    </row>
    <row r="166" spans="1:21" x14ac:dyDescent="0.25">
      <c r="A166" s="23" t="s">
        <v>1049</v>
      </c>
      <c r="B166" s="23" t="s">
        <v>191</v>
      </c>
      <c r="C166" s="28" t="s">
        <v>29</v>
      </c>
      <c r="D166" s="24" t="s">
        <v>10</v>
      </c>
      <c r="E166" s="25" t="s">
        <v>20</v>
      </c>
      <c r="F166" s="25">
        <v>1505</v>
      </c>
      <c r="G166" s="25">
        <v>2419</v>
      </c>
      <c r="H166" s="26"/>
      <c r="I166" s="42">
        <v>42368.939099999996</v>
      </c>
      <c r="J166" s="42">
        <v>42521.444100000001</v>
      </c>
      <c r="K166" s="42">
        <v>42775.619099999996</v>
      </c>
      <c r="L166" s="42">
        <v>43401.906299999995</v>
      </c>
      <c r="M166" s="42">
        <v>43740.467399999994</v>
      </c>
      <c r="N166" s="42">
        <v>44305.7526</v>
      </c>
      <c r="O166" s="42"/>
      <c r="P166" s="42">
        <v>47932.321499999998</v>
      </c>
      <c r="Q166" s="42">
        <v>48097.026899999997</v>
      </c>
      <c r="R166" s="42">
        <v>48370.519199999995</v>
      </c>
      <c r="S166" s="42">
        <v>49042.5579</v>
      </c>
      <c r="T166" s="42">
        <v>49407.553199999995</v>
      </c>
      <c r="U166" s="42">
        <v>50014.523099999999</v>
      </c>
    </row>
    <row r="167" spans="1:21" x14ac:dyDescent="0.25">
      <c r="A167" s="70" t="s">
        <v>1050</v>
      </c>
      <c r="B167" s="70" t="s">
        <v>192</v>
      </c>
      <c r="C167" s="64" t="s">
        <v>29</v>
      </c>
      <c r="D167" s="60" t="s">
        <v>11</v>
      </c>
      <c r="E167" s="65" t="s">
        <v>20</v>
      </c>
      <c r="F167" s="65">
        <v>1608</v>
      </c>
      <c r="G167" s="65">
        <v>2585</v>
      </c>
      <c r="H167" s="77"/>
      <c r="I167" s="82">
        <v>45216.715799999998</v>
      </c>
      <c r="J167" s="82">
        <v>45370.237499999996</v>
      </c>
      <c r="K167" s="82">
        <v>45624.412499999999</v>
      </c>
      <c r="L167" s="82">
        <v>46249.682999999997</v>
      </c>
      <c r="M167" s="82">
        <v>46589.260799999996</v>
      </c>
      <c r="N167" s="82">
        <v>47154.545999999995</v>
      </c>
      <c r="O167" s="82"/>
      <c r="P167" s="82">
        <v>51138.993299999995</v>
      </c>
      <c r="Q167" s="82">
        <v>51303.698699999994</v>
      </c>
      <c r="R167" s="82">
        <v>51577.190999999999</v>
      </c>
      <c r="S167" s="82">
        <v>52250.246399999996</v>
      </c>
      <c r="T167" s="82">
        <v>52614.224999999999</v>
      </c>
      <c r="U167" s="82">
        <v>53221.194899999995</v>
      </c>
    </row>
    <row r="168" spans="1:21" x14ac:dyDescent="0.25">
      <c r="A168" s="23" t="s">
        <v>1051</v>
      </c>
      <c r="B168" s="23" t="s">
        <v>193</v>
      </c>
      <c r="C168" s="28" t="s">
        <v>29</v>
      </c>
      <c r="D168" s="24" t="s">
        <v>12</v>
      </c>
      <c r="E168" s="25" t="s">
        <v>20</v>
      </c>
      <c r="F168" s="25">
        <v>1711</v>
      </c>
      <c r="G168" s="25">
        <v>2750</v>
      </c>
      <c r="H168" s="26"/>
      <c r="I168" s="42">
        <v>47913.004199999996</v>
      </c>
      <c r="J168" s="42">
        <v>48066.525900000001</v>
      </c>
      <c r="K168" s="42">
        <v>48320.700899999996</v>
      </c>
      <c r="L168" s="42">
        <v>48945.971399999995</v>
      </c>
      <c r="M168" s="42">
        <v>49285.549199999994</v>
      </c>
      <c r="N168" s="42">
        <v>49850.8344</v>
      </c>
      <c r="O168" s="42"/>
      <c r="P168" s="42">
        <v>54181.9764</v>
      </c>
      <c r="Q168" s="42">
        <v>54345.665099999998</v>
      </c>
      <c r="R168" s="42">
        <v>54619.157399999996</v>
      </c>
      <c r="S168" s="42">
        <v>55292.212799999994</v>
      </c>
      <c r="T168" s="42">
        <v>55656.191399999996</v>
      </c>
      <c r="U168" s="42">
        <v>56264.178</v>
      </c>
    </row>
    <row r="169" spans="1:21" x14ac:dyDescent="0.25">
      <c r="A169" s="70" t="s">
        <v>1052</v>
      </c>
      <c r="B169" s="70" t="s">
        <v>194</v>
      </c>
      <c r="C169" s="64" t="s">
        <v>29</v>
      </c>
      <c r="D169" s="60" t="s">
        <v>13</v>
      </c>
      <c r="E169" s="65" t="s">
        <v>20</v>
      </c>
      <c r="F169" s="65">
        <v>1814</v>
      </c>
      <c r="G169" s="65">
        <v>2916</v>
      </c>
      <c r="H169" s="77"/>
      <c r="I169" s="82">
        <v>50882.784899999999</v>
      </c>
      <c r="J169" s="82">
        <v>51111.542399999998</v>
      </c>
      <c r="K169" s="82">
        <v>51493.821599999996</v>
      </c>
      <c r="L169" s="82">
        <v>52432.235699999997</v>
      </c>
      <c r="M169" s="82">
        <v>52940.585699999996</v>
      </c>
      <c r="N169" s="82">
        <v>53788.513499999994</v>
      </c>
      <c r="O169" s="82"/>
      <c r="P169" s="82">
        <v>57517.769099999998</v>
      </c>
      <c r="Q169" s="82">
        <v>57763.8105</v>
      </c>
      <c r="R169" s="82">
        <v>58174.557299999993</v>
      </c>
      <c r="S169" s="82">
        <v>59183.123699999996</v>
      </c>
      <c r="T169" s="82">
        <v>59730.1083</v>
      </c>
      <c r="U169" s="82">
        <v>60641.071499999998</v>
      </c>
    </row>
    <row r="170" spans="1:21" x14ac:dyDescent="0.25">
      <c r="A170" s="23" t="s">
        <v>1053</v>
      </c>
      <c r="B170" s="23" t="s">
        <v>195</v>
      </c>
      <c r="C170" s="28" t="s">
        <v>29</v>
      </c>
      <c r="D170" s="24" t="s">
        <v>14</v>
      </c>
      <c r="E170" s="25" t="s">
        <v>20</v>
      </c>
      <c r="F170" s="25">
        <v>1917</v>
      </c>
      <c r="G170" s="25">
        <v>3081</v>
      </c>
      <c r="H170" s="26"/>
      <c r="I170" s="42">
        <v>53496.720599999993</v>
      </c>
      <c r="J170" s="42">
        <v>53725.4781</v>
      </c>
      <c r="K170" s="42">
        <v>54107.757299999997</v>
      </c>
      <c r="L170" s="42">
        <v>55046.171399999999</v>
      </c>
      <c r="M170" s="42">
        <v>55554.521399999998</v>
      </c>
      <c r="N170" s="42">
        <v>56402.449199999995</v>
      </c>
      <c r="O170" s="42"/>
      <c r="P170" s="42">
        <v>60471.282599999999</v>
      </c>
      <c r="Q170" s="42">
        <v>60718.340699999993</v>
      </c>
      <c r="R170" s="42">
        <v>61128.070799999994</v>
      </c>
      <c r="S170" s="42">
        <v>62137.653899999998</v>
      </c>
      <c r="T170" s="42">
        <v>62683.621799999994</v>
      </c>
      <c r="U170" s="42">
        <v>63595.601699999999</v>
      </c>
    </row>
    <row r="171" spans="1:21" x14ac:dyDescent="0.25">
      <c r="A171" s="70" t="s">
        <v>1054</v>
      </c>
      <c r="B171" s="70" t="s">
        <v>196</v>
      </c>
      <c r="C171" s="64" t="s">
        <v>29</v>
      </c>
      <c r="D171" s="60" t="s">
        <v>15</v>
      </c>
      <c r="E171" s="65" t="s">
        <v>20</v>
      </c>
      <c r="F171" s="65">
        <v>2020</v>
      </c>
      <c r="G171" s="65">
        <v>3247</v>
      </c>
      <c r="H171" s="77"/>
      <c r="I171" s="82">
        <v>56151.324299999993</v>
      </c>
      <c r="J171" s="82">
        <v>56380.0818</v>
      </c>
      <c r="K171" s="82">
        <v>56762.360999999997</v>
      </c>
      <c r="L171" s="82">
        <v>57700.775099999999</v>
      </c>
      <c r="M171" s="82">
        <v>58209.125099999997</v>
      </c>
      <c r="N171" s="82">
        <v>59057.052899999995</v>
      </c>
      <c r="O171" s="82"/>
      <c r="P171" s="82">
        <v>63469.530899999998</v>
      </c>
      <c r="Q171" s="82">
        <v>63715.572299999993</v>
      </c>
      <c r="R171" s="82">
        <v>64125.302399999993</v>
      </c>
      <c r="S171" s="82">
        <v>65134.885499999997</v>
      </c>
      <c r="T171" s="82">
        <v>65681.8701</v>
      </c>
      <c r="U171" s="82">
        <v>66592.833299999998</v>
      </c>
    </row>
    <row r="172" spans="1:21" x14ac:dyDescent="0.25">
      <c r="A172" s="23" t="s">
        <v>1055</v>
      </c>
      <c r="B172" s="23" t="s">
        <v>197</v>
      </c>
      <c r="C172" s="28" t="s">
        <v>29</v>
      </c>
      <c r="D172" s="24" t="s">
        <v>16</v>
      </c>
      <c r="E172" s="25" t="s">
        <v>20</v>
      </c>
      <c r="F172" s="25">
        <v>2123</v>
      </c>
      <c r="G172" s="25">
        <v>3412</v>
      </c>
      <c r="H172" s="26"/>
      <c r="I172" s="42">
        <v>59131.271999999997</v>
      </c>
      <c r="J172" s="42">
        <v>59361.046199999997</v>
      </c>
      <c r="K172" s="42">
        <v>59742.308699999994</v>
      </c>
      <c r="L172" s="42">
        <v>60680.722799999996</v>
      </c>
      <c r="M172" s="42">
        <v>61190.089499999995</v>
      </c>
      <c r="N172" s="42">
        <v>62037.000599999999</v>
      </c>
      <c r="O172" s="42"/>
      <c r="P172" s="42">
        <v>66817.52399999999</v>
      </c>
      <c r="Q172" s="42">
        <v>67063.565399999992</v>
      </c>
      <c r="R172" s="42">
        <v>67474.3122</v>
      </c>
      <c r="S172" s="42">
        <v>68482.878599999996</v>
      </c>
      <c r="T172" s="42">
        <v>69029.863199999993</v>
      </c>
      <c r="U172" s="42">
        <v>69940.826399999991</v>
      </c>
    </row>
    <row r="173" spans="1:21" x14ac:dyDescent="0.25">
      <c r="A173" s="70" t="s">
        <v>1056</v>
      </c>
      <c r="B173" s="70" t="s">
        <v>198</v>
      </c>
      <c r="C173" s="64" t="s">
        <v>29</v>
      </c>
      <c r="D173" s="60" t="s">
        <v>17</v>
      </c>
      <c r="E173" s="65" t="s">
        <v>20</v>
      </c>
      <c r="F173" s="65">
        <v>2226</v>
      </c>
      <c r="G173" s="65">
        <v>3578</v>
      </c>
      <c r="H173" s="77"/>
      <c r="I173" s="82">
        <v>61746.224399999999</v>
      </c>
      <c r="J173" s="82">
        <v>61974.981899999999</v>
      </c>
      <c r="K173" s="82">
        <v>62356.244399999996</v>
      </c>
      <c r="L173" s="82">
        <v>63295.675199999998</v>
      </c>
      <c r="M173" s="82">
        <v>63804.025199999996</v>
      </c>
      <c r="N173" s="82">
        <v>64651.952999999994</v>
      </c>
      <c r="O173" s="82"/>
      <c r="P173" s="82">
        <v>69772.054199999999</v>
      </c>
      <c r="Q173" s="82">
        <v>70018.095600000001</v>
      </c>
      <c r="R173" s="82">
        <v>70427.825700000001</v>
      </c>
      <c r="S173" s="82">
        <v>71437.40879999999</v>
      </c>
      <c r="T173" s="82">
        <v>71984.393400000001</v>
      </c>
      <c r="U173" s="82">
        <v>72895.356599999999</v>
      </c>
    </row>
    <row r="174" spans="1:21" x14ac:dyDescent="0.25">
      <c r="A174" s="23" t="s">
        <v>1057</v>
      </c>
      <c r="B174" s="23" t="s">
        <v>199</v>
      </c>
      <c r="C174" s="28" t="s">
        <v>29</v>
      </c>
      <c r="D174" s="24" t="s">
        <v>18</v>
      </c>
      <c r="E174" s="25" t="s">
        <v>20</v>
      </c>
      <c r="F174" s="25">
        <v>2329</v>
      </c>
      <c r="G174" s="25">
        <v>3743</v>
      </c>
      <c r="H174" s="26"/>
      <c r="I174" s="42">
        <v>64360.160099999994</v>
      </c>
      <c r="J174" s="42">
        <v>64588.917599999993</v>
      </c>
      <c r="K174" s="42">
        <v>64971.196799999998</v>
      </c>
      <c r="L174" s="42">
        <v>65909.6109</v>
      </c>
      <c r="M174" s="42">
        <v>66417.960899999991</v>
      </c>
      <c r="N174" s="42">
        <v>67265.888699999996</v>
      </c>
      <c r="O174" s="42"/>
      <c r="P174" s="42">
        <v>72725.5677</v>
      </c>
      <c r="Q174" s="42">
        <v>72971.609100000001</v>
      </c>
      <c r="R174" s="42">
        <v>73382.355899999995</v>
      </c>
      <c r="S174" s="42">
        <v>74390.922299999991</v>
      </c>
      <c r="T174" s="42">
        <v>74937.906900000002</v>
      </c>
      <c r="U174" s="42">
        <v>75848.8701</v>
      </c>
    </row>
    <row r="175" spans="1:21" ht="15.75" thickBot="1" x14ac:dyDescent="0.3">
      <c r="A175" s="71" t="s">
        <v>1058</v>
      </c>
      <c r="B175" s="71" t="s">
        <v>200</v>
      </c>
      <c r="C175" s="66" t="s">
        <v>29</v>
      </c>
      <c r="D175" s="67" t="s">
        <v>19</v>
      </c>
      <c r="E175" s="68" t="s">
        <v>20</v>
      </c>
      <c r="F175" s="68">
        <v>2432</v>
      </c>
      <c r="G175" s="68">
        <v>3909</v>
      </c>
      <c r="H175" s="78"/>
      <c r="I175" s="84">
        <v>67058.481899999999</v>
      </c>
      <c r="J175" s="84">
        <v>67287.239399999991</v>
      </c>
      <c r="K175" s="84">
        <v>67669.518599999996</v>
      </c>
      <c r="L175" s="84">
        <v>68607.93269999999</v>
      </c>
      <c r="M175" s="84">
        <v>69116.282699999996</v>
      </c>
      <c r="N175" s="84">
        <v>69964.210500000001</v>
      </c>
      <c r="O175" s="84"/>
      <c r="P175" s="84">
        <v>75770.584199999998</v>
      </c>
      <c r="Q175" s="84">
        <v>76016.625599999999</v>
      </c>
      <c r="R175" s="84">
        <v>76427.372399999993</v>
      </c>
      <c r="S175" s="84">
        <v>77435.938799999989</v>
      </c>
      <c r="T175" s="84">
        <v>77982.9234</v>
      </c>
      <c r="U175" s="84">
        <v>78893.886599999998</v>
      </c>
    </row>
    <row r="176" spans="1:21" x14ac:dyDescent="0.25">
      <c r="A176" s="69" t="s">
        <v>1059</v>
      </c>
      <c r="B176" s="69" t="s">
        <v>201</v>
      </c>
      <c r="C176" s="61" t="s">
        <v>29</v>
      </c>
      <c r="D176" s="62" t="s">
        <v>25</v>
      </c>
      <c r="E176" s="63" t="s">
        <v>21</v>
      </c>
      <c r="F176" s="63">
        <v>522</v>
      </c>
      <c r="G176" s="63">
        <v>839</v>
      </c>
      <c r="H176" s="75"/>
      <c r="I176" s="76">
        <v>16308.884699999999</v>
      </c>
      <c r="J176" s="76">
        <v>16489.8573</v>
      </c>
      <c r="K176" s="76">
        <v>16791.817199999998</v>
      </c>
      <c r="L176" s="76">
        <v>17516.724299999998</v>
      </c>
      <c r="M176" s="76">
        <v>17913.237300000001</v>
      </c>
      <c r="N176" s="76">
        <v>18573.0756</v>
      </c>
      <c r="O176" s="76"/>
      <c r="P176" s="76">
        <v>18435.821099999997</v>
      </c>
      <c r="Q176" s="76">
        <v>18631.0275</v>
      </c>
      <c r="R176" s="76">
        <v>18955.354799999997</v>
      </c>
      <c r="S176" s="76">
        <v>19735.163699999997</v>
      </c>
      <c r="T176" s="76">
        <v>20161.161</v>
      </c>
      <c r="U176" s="76">
        <v>20870.817599999998</v>
      </c>
    </row>
    <row r="177" spans="1:21" x14ac:dyDescent="0.25">
      <c r="A177" s="23" t="s">
        <v>1060</v>
      </c>
      <c r="B177" s="23" t="s">
        <v>202</v>
      </c>
      <c r="C177" s="28" t="s">
        <v>29</v>
      </c>
      <c r="D177" s="24" t="s">
        <v>27</v>
      </c>
      <c r="E177" s="25" t="s">
        <v>21</v>
      </c>
      <c r="F177" s="25">
        <v>656</v>
      </c>
      <c r="G177" s="25">
        <v>1055</v>
      </c>
      <c r="H177" s="26"/>
      <c r="I177" s="42">
        <v>19371.185099999999</v>
      </c>
      <c r="J177" s="42">
        <v>19553.1744</v>
      </c>
      <c r="K177" s="42">
        <v>19855.134299999998</v>
      </c>
      <c r="L177" s="42">
        <v>20580.041399999998</v>
      </c>
      <c r="M177" s="42">
        <v>20976.554399999997</v>
      </c>
      <c r="N177" s="42">
        <v>21636.3927</v>
      </c>
      <c r="O177" s="42"/>
      <c r="P177" s="42">
        <v>21887.517599999999</v>
      </c>
      <c r="Q177" s="42">
        <v>22082.723999999998</v>
      </c>
      <c r="R177" s="42">
        <v>22407.051299999999</v>
      </c>
      <c r="S177" s="42">
        <v>23186.860199999999</v>
      </c>
      <c r="T177" s="42">
        <v>23612.857499999998</v>
      </c>
      <c r="U177" s="42">
        <v>24321.4974</v>
      </c>
    </row>
    <row r="178" spans="1:21" x14ac:dyDescent="0.25">
      <c r="A178" s="70" t="s">
        <v>1061</v>
      </c>
      <c r="B178" s="70" t="s">
        <v>203</v>
      </c>
      <c r="C178" s="64" t="s">
        <v>29</v>
      </c>
      <c r="D178" s="60" t="s">
        <v>1</v>
      </c>
      <c r="E178" s="65" t="s">
        <v>21</v>
      </c>
      <c r="F178" s="65">
        <v>790</v>
      </c>
      <c r="G178" s="65">
        <v>1270</v>
      </c>
      <c r="H178" s="77"/>
      <c r="I178" s="82">
        <v>22667.326499999999</v>
      </c>
      <c r="J178" s="82">
        <v>22848.2991</v>
      </c>
      <c r="K178" s="82">
        <v>23150.258999999998</v>
      </c>
      <c r="L178" s="82">
        <v>23875.166099999999</v>
      </c>
      <c r="M178" s="82">
        <v>24271.679099999998</v>
      </c>
      <c r="N178" s="82">
        <v>24931.517399999997</v>
      </c>
      <c r="O178" s="82"/>
      <c r="P178" s="82">
        <v>25589.3223</v>
      </c>
      <c r="Q178" s="82">
        <v>25784.528699999999</v>
      </c>
      <c r="R178" s="82">
        <v>26108.856</v>
      </c>
      <c r="S178" s="82">
        <v>26888.6649</v>
      </c>
      <c r="T178" s="82">
        <v>27314.662199999999</v>
      </c>
      <c r="U178" s="82">
        <v>28023.302099999997</v>
      </c>
    </row>
    <row r="179" spans="1:21" x14ac:dyDescent="0.25">
      <c r="A179" s="23" t="s">
        <v>1062</v>
      </c>
      <c r="B179" s="23" t="s">
        <v>204</v>
      </c>
      <c r="C179" s="28" t="s">
        <v>29</v>
      </c>
      <c r="D179" s="24" t="s">
        <v>2</v>
      </c>
      <c r="E179" s="25" t="s">
        <v>21</v>
      </c>
      <c r="F179" s="25">
        <v>924</v>
      </c>
      <c r="G179" s="25">
        <v>1485</v>
      </c>
      <c r="H179" s="26"/>
      <c r="I179" s="42">
        <v>25818.0798</v>
      </c>
      <c r="J179" s="42">
        <v>25999.052399999997</v>
      </c>
      <c r="K179" s="42">
        <v>26301.012299999999</v>
      </c>
      <c r="L179" s="42">
        <v>27026.936099999999</v>
      </c>
      <c r="M179" s="42">
        <v>27422.432399999998</v>
      </c>
      <c r="N179" s="42">
        <v>28082.270699999997</v>
      </c>
      <c r="O179" s="42"/>
      <c r="P179" s="42">
        <v>29135.571899999999</v>
      </c>
      <c r="Q179" s="42">
        <v>29329.761599999998</v>
      </c>
      <c r="R179" s="42">
        <v>29655.105599999999</v>
      </c>
      <c r="S179" s="42">
        <v>30434.914499999999</v>
      </c>
      <c r="T179" s="42">
        <v>30859.895099999998</v>
      </c>
      <c r="U179" s="42">
        <v>31569.551699999996</v>
      </c>
    </row>
    <row r="180" spans="1:21" x14ac:dyDescent="0.25">
      <c r="A180" s="70" t="s">
        <v>1063</v>
      </c>
      <c r="B180" s="70" t="s">
        <v>205</v>
      </c>
      <c r="C180" s="64" t="s">
        <v>29</v>
      </c>
      <c r="D180" s="60" t="s">
        <v>3</v>
      </c>
      <c r="E180" s="65" t="s">
        <v>21</v>
      </c>
      <c r="F180" s="65">
        <v>1058</v>
      </c>
      <c r="G180" s="65">
        <v>1701</v>
      </c>
      <c r="H180" s="77"/>
      <c r="I180" s="82">
        <v>28883.4303</v>
      </c>
      <c r="J180" s="82">
        <v>29064.402899999997</v>
      </c>
      <c r="K180" s="82">
        <v>29366.362799999999</v>
      </c>
      <c r="L180" s="82">
        <v>30092.286599999999</v>
      </c>
      <c r="M180" s="82">
        <v>30487.782899999998</v>
      </c>
      <c r="N180" s="82">
        <v>31148.637899999998</v>
      </c>
      <c r="O180" s="82"/>
      <c r="P180" s="82">
        <v>32589.301799999997</v>
      </c>
      <c r="Q180" s="82">
        <v>32784.508199999997</v>
      </c>
      <c r="R180" s="82">
        <v>33108.835500000001</v>
      </c>
      <c r="S180" s="82">
        <v>33888.644399999997</v>
      </c>
      <c r="T180" s="82">
        <v>34314.6417</v>
      </c>
      <c r="U180" s="82">
        <v>35024.298299999995</v>
      </c>
    </row>
    <row r="181" spans="1:21" x14ac:dyDescent="0.25">
      <c r="A181" s="23" t="s">
        <v>1064</v>
      </c>
      <c r="B181" s="23" t="s">
        <v>206</v>
      </c>
      <c r="C181" s="28" t="s">
        <v>29</v>
      </c>
      <c r="D181" s="24" t="s">
        <v>4</v>
      </c>
      <c r="E181" s="25" t="s">
        <v>21</v>
      </c>
      <c r="F181" s="25">
        <v>1192</v>
      </c>
      <c r="G181" s="25">
        <v>1916</v>
      </c>
      <c r="H181" s="26"/>
      <c r="I181" s="42">
        <v>31946.747399999997</v>
      </c>
      <c r="J181" s="42">
        <v>32127.719999999998</v>
      </c>
      <c r="K181" s="42">
        <v>32429.679899999999</v>
      </c>
      <c r="L181" s="42">
        <v>33154.587</v>
      </c>
      <c r="M181" s="42">
        <v>33551.1</v>
      </c>
      <c r="N181" s="42">
        <v>34210.938299999994</v>
      </c>
      <c r="O181" s="42"/>
      <c r="P181" s="42">
        <v>36040.998299999999</v>
      </c>
      <c r="Q181" s="42">
        <v>36236.204699999995</v>
      </c>
      <c r="R181" s="42">
        <v>36560.531999999999</v>
      </c>
      <c r="S181" s="42">
        <v>37340.340899999996</v>
      </c>
      <c r="T181" s="42">
        <v>37766.338199999998</v>
      </c>
      <c r="U181" s="42">
        <v>38475.9948</v>
      </c>
    </row>
    <row r="182" spans="1:21" x14ac:dyDescent="0.25">
      <c r="A182" s="70" t="s">
        <v>1065</v>
      </c>
      <c r="B182" s="70" t="s">
        <v>207</v>
      </c>
      <c r="C182" s="64" t="s">
        <v>29</v>
      </c>
      <c r="D182" s="60" t="s">
        <v>5</v>
      </c>
      <c r="E182" s="65" t="s">
        <v>21</v>
      </c>
      <c r="F182" s="65">
        <v>1326</v>
      </c>
      <c r="G182" s="65">
        <v>2132</v>
      </c>
      <c r="H182" s="77"/>
      <c r="I182" s="82">
        <v>35097.500699999997</v>
      </c>
      <c r="J182" s="82">
        <v>35278.473299999998</v>
      </c>
      <c r="K182" s="82">
        <v>35580.433199999999</v>
      </c>
      <c r="L182" s="82">
        <v>36306.356999999996</v>
      </c>
      <c r="M182" s="82">
        <v>36701.853299999995</v>
      </c>
      <c r="N182" s="82">
        <v>37361.691599999998</v>
      </c>
      <c r="O182" s="82"/>
      <c r="P182" s="82">
        <v>39587.247899999995</v>
      </c>
      <c r="Q182" s="82">
        <v>39782.454299999998</v>
      </c>
      <c r="R182" s="82">
        <v>40106.781599999995</v>
      </c>
      <c r="S182" s="82">
        <v>40886.590499999998</v>
      </c>
      <c r="T182" s="82">
        <v>41312.587799999994</v>
      </c>
      <c r="U182" s="82">
        <v>42022.244399999996</v>
      </c>
    </row>
    <row r="183" spans="1:21" x14ac:dyDescent="0.25">
      <c r="A183" s="23" t="s">
        <v>1066</v>
      </c>
      <c r="B183" s="23" t="s">
        <v>208</v>
      </c>
      <c r="C183" s="28" t="s">
        <v>29</v>
      </c>
      <c r="D183" s="24" t="s">
        <v>6</v>
      </c>
      <c r="E183" s="25" t="s">
        <v>21</v>
      </c>
      <c r="F183" s="25">
        <v>1463</v>
      </c>
      <c r="G183" s="25">
        <v>2352</v>
      </c>
      <c r="H183" s="26"/>
      <c r="I183" s="42">
        <v>38458.710899999998</v>
      </c>
      <c r="J183" s="42">
        <v>38639.683499999999</v>
      </c>
      <c r="K183" s="42">
        <v>38941.643400000001</v>
      </c>
      <c r="L183" s="42">
        <v>39667.567199999998</v>
      </c>
      <c r="M183" s="42">
        <v>40063.063499999997</v>
      </c>
      <c r="N183" s="42">
        <v>40722.9018</v>
      </c>
      <c r="O183" s="42"/>
      <c r="P183" s="42">
        <v>43360.221599999997</v>
      </c>
      <c r="Q183" s="42">
        <v>43555.428</v>
      </c>
      <c r="R183" s="42">
        <v>43879.755299999997</v>
      </c>
      <c r="S183" s="42">
        <v>44659.564200000001</v>
      </c>
      <c r="T183" s="42">
        <v>45085.561499999996</v>
      </c>
      <c r="U183" s="42">
        <v>45795.218099999998</v>
      </c>
    </row>
    <row r="184" spans="1:21" x14ac:dyDescent="0.25">
      <c r="A184" s="70" t="s">
        <v>1067</v>
      </c>
      <c r="B184" s="70" t="s">
        <v>209</v>
      </c>
      <c r="C184" s="64" t="s">
        <v>29</v>
      </c>
      <c r="D184" s="60" t="s">
        <v>7</v>
      </c>
      <c r="E184" s="65" t="s">
        <v>21</v>
      </c>
      <c r="F184" s="65">
        <v>1600</v>
      </c>
      <c r="G184" s="65">
        <v>2572</v>
      </c>
      <c r="H184" s="77"/>
      <c r="I184" s="82">
        <v>41524.061399999999</v>
      </c>
      <c r="J184" s="82">
        <v>41705.034</v>
      </c>
      <c r="K184" s="82">
        <v>42006.993899999994</v>
      </c>
      <c r="L184" s="82">
        <v>42732.917699999998</v>
      </c>
      <c r="M184" s="82">
        <v>43128.413999999997</v>
      </c>
      <c r="N184" s="82">
        <v>43789.269</v>
      </c>
      <c r="O184" s="82"/>
      <c r="P184" s="82">
        <v>46814.968199999996</v>
      </c>
      <c r="Q184" s="82">
        <v>47009.157899999998</v>
      </c>
      <c r="R184" s="82">
        <v>47334.501899999996</v>
      </c>
      <c r="S184" s="82">
        <v>48114.310799999999</v>
      </c>
      <c r="T184" s="82">
        <v>48540.308099999995</v>
      </c>
      <c r="U184" s="82">
        <v>49248.947999999997</v>
      </c>
    </row>
    <row r="185" spans="1:21" x14ac:dyDescent="0.25">
      <c r="A185" s="23" t="s">
        <v>1068</v>
      </c>
      <c r="B185" s="23" t="s">
        <v>210</v>
      </c>
      <c r="C185" s="28" t="s">
        <v>29</v>
      </c>
      <c r="D185" s="24" t="s">
        <v>8</v>
      </c>
      <c r="E185" s="25" t="s">
        <v>21</v>
      </c>
      <c r="F185" s="25">
        <v>1737</v>
      </c>
      <c r="G185" s="25">
        <v>2792</v>
      </c>
      <c r="H185" s="26"/>
      <c r="I185" s="42">
        <v>44587.378499999999</v>
      </c>
      <c r="J185" s="42">
        <v>44768.3511</v>
      </c>
      <c r="K185" s="42">
        <v>45070.310999999994</v>
      </c>
      <c r="L185" s="42">
        <v>45795.218099999998</v>
      </c>
      <c r="M185" s="42">
        <v>46191.731099999997</v>
      </c>
      <c r="N185" s="42">
        <v>46851.5694</v>
      </c>
      <c r="O185" s="42"/>
      <c r="P185" s="42">
        <v>50266.664699999994</v>
      </c>
      <c r="Q185" s="42">
        <v>50460.854399999997</v>
      </c>
      <c r="R185" s="42">
        <v>50786.198399999994</v>
      </c>
      <c r="S185" s="42">
        <v>51566.007299999997</v>
      </c>
      <c r="T185" s="42">
        <v>51990.9879</v>
      </c>
      <c r="U185" s="42">
        <v>52700.644499999995</v>
      </c>
    </row>
    <row r="186" spans="1:21" x14ac:dyDescent="0.25">
      <c r="A186" s="70" t="s">
        <v>1069</v>
      </c>
      <c r="B186" s="70" t="s">
        <v>211</v>
      </c>
      <c r="C186" s="64" t="s">
        <v>29</v>
      </c>
      <c r="D186" s="60" t="s">
        <v>9</v>
      </c>
      <c r="E186" s="65" t="s">
        <v>21</v>
      </c>
      <c r="F186" s="65">
        <v>1874</v>
      </c>
      <c r="G186" s="65">
        <v>3012</v>
      </c>
      <c r="H186" s="77"/>
      <c r="I186" s="82">
        <v>47738.131799999996</v>
      </c>
      <c r="J186" s="82">
        <v>47919.104399999997</v>
      </c>
      <c r="K186" s="82">
        <v>48221.064299999998</v>
      </c>
      <c r="L186" s="82">
        <v>48946.988099999995</v>
      </c>
      <c r="M186" s="82">
        <v>49342.484399999994</v>
      </c>
      <c r="N186" s="82">
        <v>50002.322699999997</v>
      </c>
      <c r="O186" s="82"/>
      <c r="P186" s="82">
        <v>53812.914299999997</v>
      </c>
      <c r="Q186" s="82">
        <v>54007.103999999999</v>
      </c>
      <c r="R186" s="82">
        <v>54332.447999999997</v>
      </c>
      <c r="S186" s="82">
        <v>55112.256899999993</v>
      </c>
      <c r="T186" s="82">
        <v>55537.237499999996</v>
      </c>
      <c r="U186" s="82">
        <v>56246.894099999998</v>
      </c>
    </row>
    <row r="187" spans="1:21" x14ac:dyDescent="0.25">
      <c r="A187" s="23" t="s">
        <v>1070</v>
      </c>
      <c r="B187" s="23" t="s">
        <v>212</v>
      </c>
      <c r="C187" s="28" t="s">
        <v>29</v>
      </c>
      <c r="D187" s="24" t="s">
        <v>10</v>
      </c>
      <c r="E187" s="25" t="s">
        <v>21</v>
      </c>
      <c r="F187" s="25">
        <v>2011</v>
      </c>
      <c r="G187" s="25">
        <v>3232</v>
      </c>
      <c r="H187" s="26"/>
      <c r="I187" s="42">
        <v>50801.448899999996</v>
      </c>
      <c r="J187" s="42">
        <v>50982.421499999997</v>
      </c>
      <c r="K187" s="42">
        <v>51284.381399999998</v>
      </c>
      <c r="L187" s="42">
        <v>52009.288499999995</v>
      </c>
      <c r="M187" s="42">
        <v>52405.801499999994</v>
      </c>
      <c r="N187" s="42">
        <v>53065.639799999997</v>
      </c>
      <c r="O187" s="42"/>
      <c r="P187" s="42">
        <v>57264.610799999995</v>
      </c>
      <c r="Q187" s="42">
        <v>57458.800499999998</v>
      </c>
      <c r="R187" s="42">
        <v>57783.127799999995</v>
      </c>
      <c r="S187" s="42">
        <v>58562.936699999998</v>
      </c>
      <c r="T187" s="42">
        <v>58988.933999999994</v>
      </c>
      <c r="U187" s="42">
        <v>59698.590599999996</v>
      </c>
    </row>
    <row r="188" spans="1:21" x14ac:dyDescent="0.25">
      <c r="A188" s="70" t="s">
        <v>1071</v>
      </c>
      <c r="B188" s="70" t="s">
        <v>213</v>
      </c>
      <c r="C188" s="64" t="s">
        <v>29</v>
      </c>
      <c r="D188" s="60" t="s">
        <v>11</v>
      </c>
      <c r="E188" s="65" t="s">
        <v>21</v>
      </c>
      <c r="F188" s="65">
        <v>2148</v>
      </c>
      <c r="G188" s="65">
        <v>3453</v>
      </c>
      <c r="H188" s="77"/>
      <c r="I188" s="82">
        <v>54230.777999999998</v>
      </c>
      <c r="J188" s="82">
        <v>54411.750599999999</v>
      </c>
      <c r="K188" s="82">
        <v>54713.710499999994</v>
      </c>
      <c r="L188" s="82">
        <v>55439.634299999998</v>
      </c>
      <c r="M188" s="82">
        <v>55835.130599999997</v>
      </c>
      <c r="N188" s="82">
        <v>56494.9689</v>
      </c>
      <c r="O188" s="82"/>
      <c r="P188" s="82">
        <v>61110.786899999999</v>
      </c>
      <c r="Q188" s="82">
        <v>61305.993299999995</v>
      </c>
      <c r="R188" s="82">
        <v>61630.320599999999</v>
      </c>
      <c r="S188" s="82">
        <v>62410.129499999995</v>
      </c>
      <c r="T188" s="82">
        <v>62836.126799999998</v>
      </c>
      <c r="U188" s="82">
        <v>63545.783399999993</v>
      </c>
    </row>
    <row r="189" spans="1:21" x14ac:dyDescent="0.25">
      <c r="A189" s="23" t="s">
        <v>1072</v>
      </c>
      <c r="B189" s="23" t="s">
        <v>214</v>
      </c>
      <c r="C189" s="28" t="s">
        <v>29</v>
      </c>
      <c r="D189" s="24" t="s">
        <v>12</v>
      </c>
      <c r="E189" s="25" t="s">
        <v>21</v>
      </c>
      <c r="F189" s="25">
        <v>2285</v>
      </c>
      <c r="G189" s="25">
        <v>3673</v>
      </c>
      <c r="H189" s="26"/>
      <c r="I189" s="42">
        <v>57381.531299999995</v>
      </c>
      <c r="J189" s="42">
        <v>57562.503899999996</v>
      </c>
      <c r="K189" s="42">
        <v>57864.463799999998</v>
      </c>
      <c r="L189" s="42">
        <v>58590.387599999995</v>
      </c>
      <c r="M189" s="42">
        <v>58985.883899999993</v>
      </c>
      <c r="N189" s="42">
        <v>59645.722199999997</v>
      </c>
      <c r="O189" s="42"/>
      <c r="P189" s="42">
        <v>64657.036499999995</v>
      </c>
      <c r="Q189" s="42">
        <v>64852.242899999997</v>
      </c>
      <c r="R189" s="42">
        <v>65176.570199999995</v>
      </c>
      <c r="S189" s="42">
        <v>65956.379099999991</v>
      </c>
      <c r="T189" s="42">
        <v>66382.376399999994</v>
      </c>
      <c r="U189" s="42">
        <v>67092.032999999996</v>
      </c>
    </row>
    <row r="190" spans="1:21" x14ac:dyDescent="0.25">
      <c r="A190" s="70" t="s">
        <v>1073</v>
      </c>
      <c r="B190" s="70" t="s">
        <v>215</v>
      </c>
      <c r="C190" s="64" t="s">
        <v>29</v>
      </c>
      <c r="D190" s="60" t="s">
        <v>13</v>
      </c>
      <c r="E190" s="65" t="s">
        <v>21</v>
      </c>
      <c r="F190" s="65">
        <v>2422</v>
      </c>
      <c r="G190" s="65">
        <v>3893</v>
      </c>
      <c r="H190" s="77"/>
      <c r="I190" s="82">
        <v>60861.695399999997</v>
      </c>
      <c r="J190" s="82">
        <v>61133.154299999995</v>
      </c>
      <c r="K190" s="82">
        <v>61586.602499999994</v>
      </c>
      <c r="L190" s="82">
        <v>62674.4715</v>
      </c>
      <c r="M190" s="82">
        <v>63269.240999999995</v>
      </c>
      <c r="N190" s="82">
        <v>64258.490099999995</v>
      </c>
      <c r="O190" s="82"/>
      <c r="P190" s="82">
        <v>68557.097699999998</v>
      </c>
      <c r="Q190" s="82">
        <v>68849.907299999992</v>
      </c>
      <c r="R190" s="82">
        <v>69336.906600000002</v>
      </c>
      <c r="S190" s="82">
        <v>70506.111599999989</v>
      </c>
      <c r="T190" s="82">
        <v>71144.599199999997</v>
      </c>
      <c r="U190" s="82">
        <v>72209.084099999993</v>
      </c>
    </row>
    <row r="191" spans="1:21" x14ac:dyDescent="0.25">
      <c r="A191" s="23" t="s">
        <v>1074</v>
      </c>
      <c r="B191" s="23" t="s">
        <v>216</v>
      </c>
      <c r="C191" s="28" t="s">
        <v>29</v>
      </c>
      <c r="D191" s="24" t="s">
        <v>14</v>
      </c>
      <c r="E191" s="25" t="s">
        <v>21</v>
      </c>
      <c r="F191" s="25">
        <v>2559</v>
      </c>
      <c r="G191" s="25">
        <v>4113</v>
      </c>
      <c r="H191" s="26"/>
      <c r="I191" s="42">
        <v>63925.012499999997</v>
      </c>
      <c r="J191" s="42">
        <v>64196.471399999995</v>
      </c>
      <c r="K191" s="42">
        <v>64649.919599999994</v>
      </c>
      <c r="L191" s="42">
        <v>65737.7886</v>
      </c>
      <c r="M191" s="42">
        <v>66331.541400000002</v>
      </c>
      <c r="N191" s="42">
        <v>67321.807199999996</v>
      </c>
      <c r="O191" s="42"/>
      <c r="P191" s="42">
        <v>72008.794199999989</v>
      </c>
      <c r="Q191" s="42">
        <v>72301.603799999997</v>
      </c>
      <c r="R191" s="42">
        <v>72788.603099999993</v>
      </c>
      <c r="S191" s="42">
        <v>73957.808099999995</v>
      </c>
      <c r="T191" s="42">
        <v>74596.295700000002</v>
      </c>
      <c r="U191" s="42">
        <v>75660.780599999998</v>
      </c>
    </row>
    <row r="192" spans="1:21" x14ac:dyDescent="0.25">
      <c r="A192" s="70" t="s">
        <v>1075</v>
      </c>
      <c r="B192" s="70" t="s">
        <v>217</v>
      </c>
      <c r="C192" s="64" t="s">
        <v>29</v>
      </c>
      <c r="D192" s="60" t="s">
        <v>15</v>
      </c>
      <c r="E192" s="65" t="s">
        <v>21</v>
      </c>
      <c r="F192" s="65">
        <v>2696</v>
      </c>
      <c r="G192" s="65">
        <v>4333</v>
      </c>
      <c r="H192" s="77"/>
      <c r="I192" s="82">
        <v>67041.197999999989</v>
      </c>
      <c r="J192" s="82">
        <v>67312.656900000002</v>
      </c>
      <c r="K192" s="82">
        <v>67766.105100000001</v>
      </c>
      <c r="L192" s="82">
        <v>68853.974099999992</v>
      </c>
      <c r="M192" s="82">
        <v>69447.726899999994</v>
      </c>
      <c r="N192" s="82">
        <v>70437.992700000003</v>
      </c>
      <c r="O192" s="82"/>
      <c r="P192" s="82">
        <v>75518.442599999995</v>
      </c>
      <c r="Q192" s="82">
        <v>75810.235499999995</v>
      </c>
      <c r="R192" s="82">
        <v>76297.234799999991</v>
      </c>
      <c r="S192" s="82">
        <v>77467.4565</v>
      </c>
      <c r="T192" s="82">
        <v>78105.944099999993</v>
      </c>
      <c r="U192" s="82">
        <v>79170.428999999989</v>
      </c>
    </row>
    <row r="193" spans="1:21" x14ac:dyDescent="0.25">
      <c r="A193" s="23" t="s">
        <v>1076</v>
      </c>
      <c r="B193" s="23" t="s">
        <v>218</v>
      </c>
      <c r="C193" s="28" t="s">
        <v>29</v>
      </c>
      <c r="D193" s="24" t="s">
        <v>16</v>
      </c>
      <c r="E193" s="25" t="s">
        <v>21</v>
      </c>
      <c r="F193" s="25">
        <v>2833</v>
      </c>
      <c r="G193" s="25">
        <v>4553</v>
      </c>
      <c r="H193" s="26"/>
      <c r="I193" s="42">
        <v>70622.015399999989</v>
      </c>
      <c r="J193" s="42">
        <v>70893.474300000002</v>
      </c>
      <c r="K193" s="42">
        <v>71346.922500000001</v>
      </c>
      <c r="L193" s="42">
        <v>72434.791499999992</v>
      </c>
      <c r="M193" s="42">
        <v>73028.544299999994</v>
      </c>
      <c r="N193" s="42">
        <v>74018.810100000002</v>
      </c>
      <c r="O193" s="42"/>
      <c r="P193" s="42">
        <v>79528.307399999991</v>
      </c>
      <c r="Q193" s="42">
        <v>79820.100299999991</v>
      </c>
      <c r="R193" s="42">
        <v>80307.099600000001</v>
      </c>
      <c r="S193" s="42">
        <v>81477.321299999996</v>
      </c>
      <c r="T193" s="42">
        <v>82115.808899999989</v>
      </c>
      <c r="U193" s="42">
        <v>83179.277099999992</v>
      </c>
    </row>
    <row r="194" spans="1:21" x14ac:dyDescent="0.25">
      <c r="A194" s="70" t="s">
        <v>1077</v>
      </c>
      <c r="B194" s="70" t="s">
        <v>219</v>
      </c>
      <c r="C194" s="64" t="s">
        <v>29</v>
      </c>
      <c r="D194" s="60" t="s">
        <v>17</v>
      </c>
      <c r="E194" s="65" t="s">
        <v>21</v>
      </c>
      <c r="F194" s="65">
        <v>2970</v>
      </c>
      <c r="G194" s="65">
        <v>4774</v>
      </c>
      <c r="H194" s="77"/>
      <c r="I194" s="82">
        <v>73684.315799999997</v>
      </c>
      <c r="J194" s="82">
        <v>73956.791400000002</v>
      </c>
      <c r="K194" s="82">
        <v>74409.222899999993</v>
      </c>
      <c r="L194" s="82">
        <v>75498.108599999992</v>
      </c>
      <c r="M194" s="82">
        <v>76091.861399999994</v>
      </c>
      <c r="N194" s="82">
        <v>77082.127199999988</v>
      </c>
      <c r="O194" s="82"/>
      <c r="P194" s="82">
        <v>82980.003899999996</v>
      </c>
      <c r="Q194" s="82">
        <v>83271.796799999996</v>
      </c>
      <c r="R194" s="82">
        <v>83758.796099999992</v>
      </c>
      <c r="S194" s="82">
        <v>84928.001099999994</v>
      </c>
      <c r="T194" s="82">
        <v>85566.488700000002</v>
      </c>
      <c r="U194" s="82">
        <v>86630.973599999998</v>
      </c>
    </row>
    <row r="195" spans="1:21" x14ac:dyDescent="0.25">
      <c r="A195" s="23" t="s">
        <v>1078</v>
      </c>
      <c r="B195" s="23" t="s">
        <v>220</v>
      </c>
      <c r="C195" s="28" t="s">
        <v>29</v>
      </c>
      <c r="D195" s="24" t="s">
        <v>18</v>
      </c>
      <c r="E195" s="25" t="s">
        <v>21</v>
      </c>
      <c r="F195" s="25">
        <v>3107</v>
      </c>
      <c r="G195" s="25">
        <v>4994</v>
      </c>
      <c r="H195" s="26"/>
      <c r="I195" s="42">
        <v>76747.632899999997</v>
      </c>
      <c r="J195" s="42">
        <v>77019.091799999995</v>
      </c>
      <c r="K195" s="42">
        <v>77472.539999999994</v>
      </c>
      <c r="L195" s="42">
        <v>78560.409</v>
      </c>
      <c r="M195" s="42">
        <v>79155.178499999995</v>
      </c>
      <c r="N195" s="42">
        <v>80144.427599999995</v>
      </c>
      <c r="O195" s="42"/>
      <c r="P195" s="42">
        <v>86430.683699999994</v>
      </c>
      <c r="Q195" s="42">
        <v>86723.493300000002</v>
      </c>
      <c r="R195" s="42">
        <v>87210.492599999998</v>
      </c>
      <c r="S195" s="42">
        <v>88379.6976</v>
      </c>
      <c r="T195" s="42">
        <v>89018.185199999993</v>
      </c>
      <c r="U195" s="42">
        <v>90082.670099999988</v>
      </c>
    </row>
    <row r="196" spans="1:21" ht="15.75" thickBot="1" x14ac:dyDescent="0.3">
      <c r="A196" s="71" t="s">
        <v>1079</v>
      </c>
      <c r="B196" s="71" t="s">
        <v>221</v>
      </c>
      <c r="C196" s="66" t="s">
        <v>29</v>
      </c>
      <c r="D196" s="67" t="s">
        <v>19</v>
      </c>
      <c r="E196" s="68" t="s">
        <v>21</v>
      </c>
      <c r="F196" s="68">
        <v>3244</v>
      </c>
      <c r="G196" s="68">
        <v>5214</v>
      </c>
      <c r="H196" s="78"/>
      <c r="I196" s="84">
        <v>79901.436300000001</v>
      </c>
      <c r="J196" s="84">
        <v>80172.895199999999</v>
      </c>
      <c r="K196" s="84">
        <v>80626.343399999998</v>
      </c>
      <c r="L196" s="84">
        <v>81714.212399999989</v>
      </c>
      <c r="M196" s="84">
        <v>82307.965199999991</v>
      </c>
      <c r="N196" s="84">
        <v>83298.231</v>
      </c>
      <c r="O196" s="84"/>
      <c r="P196" s="84">
        <v>89979.983399999997</v>
      </c>
      <c r="Q196" s="84">
        <v>90271.776299999998</v>
      </c>
      <c r="R196" s="84">
        <v>90758.775599999994</v>
      </c>
      <c r="S196" s="84">
        <v>91928.997299999988</v>
      </c>
      <c r="T196" s="84">
        <v>92567.484899999996</v>
      </c>
      <c r="U196" s="84">
        <v>93631.969799999992</v>
      </c>
    </row>
    <row r="197" spans="1:21" x14ac:dyDescent="0.25">
      <c r="A197" s="69" t="s">
        <v>1080</v>
      </c>
      <c r="B197" s="69" t="s">
        <v>222</v>
      </c>
      <c r="C197" s="61" t="s">
        <v>30</v>
      </c>
      <c r="D197" s="62" t="s">
        <v>25</v>
      </c>
      <c r="E197" s="63" t="s">
        <v>26</v>
      </c>
      <c r="F197" s="63">
        <v>273</v>
      </c>
      <c r="G197" s="63">
        <v>439</v>
      </c>
      <c r="H197" s="75"/>
      <c r="I197" s="76">
        <v>10127.348699999999</v>
      </c>
      <c r="J197" s="76">
        <v>10252.4028</v>
      </c>
      <c r="K197" s="76">
        <v>10458.792899999999</v>
      </c>
      <c r="L197" s="76">
        <v>10985.443499999999</v>
      </c>
      <c r="M197" s="76">
        <v>11267.069399999998</v>
      </c>
      <c r="N197" s="76">
        <v>11736.784799999999</v>
      </c>
      <c r="O197" s="76"/>
      <c r="P197" s="76">
        <v>11722.550999999999</v>
      </c>
      <c r="Q197" s="76">
        <v>11856.7554</v>
      </c>
      <c r="R197" s="76">
        <v>12079.412699999999</v>
      </c>
      <c r="S197" s="76">
        <v>12644.697899999999</v>
      </c>
      <c r="T197" s="76">
        <v>12947.674499999999</v>
      </c>
      <c r="U197" s="76">
        <v>13452.974399999999</v>
      </c>
    </row>
    <row r="198" spans="1:21" x14ac:dyDescent="0.25">
      <c r="A198" s="23" t="s">
        <v>1081</v>
      </c>
      <c r="B198" s="23" t="s">
        <v>223</v>
      </c>
      <c r="C198" s="28" t="s">
        <v>30</v>
      </c>
      <c r="D198" s="24" t="s">
        <v>27</v>
      </c>
      <c r="E198" s="25" t="s">
        <v>26</v>
      </c>
      <c r="F198" s="25">
        <v>345</v>
      </c>
      <c r="G198" s="25">
        <v>555</v>
      </c>
      <c r="H198" s="26"/>
      <c r="I198" s="42">
        <v>11907.590399999999</v>
      </c>
      <c r="J198" s="42">
        <v>12032.644499999999</v>
      </c>
      <c r="K198" s="42">
        <v>12239.034599999999</v>
      </c>
      <c r="L198" s="42">
        <v>12765.6852</v>
      </c>
      <c r="M198" s="42">
        <v>13047.311099999999</v>
      </c>
      <c r="N198" s="42">
        <v>13517.0265</v>
      </c>
      <c r="O198" s="42"/>
      <c r="P198" s="42">
        <v>13786.451999999999</v>
      </c>
      <c r="Q198" s="42">
        <v>13920.6564</v>
      </c>
      <c r="R198" s="42">
        <v>14143.313699999999</v>
      </c>
      <c r="S198" s="42">
        <v>14708.598899999999</v>
      </c>
      <c r="T198" s="42">
        <v>15011.575499999999</v>
      </c>
      <c r="U198" s="42">
        <v>15516.875399999999</v>
      </c>
    </row>
    <row r="199" spans="1:21" x14ac:dyDescent="0.25">
      <c r="A199" s="70" t="s">
        <v>1082</v>
      </c>
      <c r="B199" s="70" t="s">
        <v>224</v>
      </c>
      <c r="C199" s="64" t="s">
        <v>30</v>
      </c>
      <c r="D199" s="60" t="s">
        <v>1</v>
      </c>
      <c r="E199" s="65" t="s">
        <v>26</v>
      </c>
      <c r="F199" s="65">
        <v>417</v>
      </c>
      <c r="G199" s="65">
        <v>671</v>
      </c>
      <c r="H199" s="77"/>
      <c r="I199" s="82">
        <v>13809.836099999999</v>
      </c>
      <c r="J199" s="82">
        <v>13933.8735</v>
      </c>
      <c r="K199" s="82">
        <v>14141.280299999999</v>
      </c>
      <c r="L199" s="82">
        <v>14666.914199999999</v>
      </c>
      <c r="M199" s="82">
        <v>14949.556799999998</v>
      </c>
      <c r="N199" s="82">
        <v>15419.272199999999</v>
      </c>
      <c r="O199" s="82"/>
      <c r="P199" s="82">
        <v>15981.507299999999</v>
      </c>
      <c r="Q199" s="82">
        <v>16114.695</v>
      </c>
      <c r="R199" s="82">
        <v>16337.352299999999</v>
      </c>
      <c r="S199" s="82">
        <v>16902.637500000001</v>
      </c>
      <c r="T199" s="82">
        <v>17206.630799999999</v>
      </c>
      <c r="U199" s="82">
        <v>17711.930699999997</v>
      </c>
    </row>
    <row r="200" spans="1:21" x14ac:dyDescent="0.25">
      <c r="A200" s="23" t="s">
        <v>1083</v>
      </c>
      <c r="B200" s="23" t="s">
        <v>225</v>
      </c>
      <c r="C200" s="28" t="s">
        <v>30</v>
      </c>
      <c r="D200" s="24" t="s">
        <v>2</v>
      </c>
      <c r="E200" s="25" t="s">
        <v>26</v>
      </c>
      <c r="F200" s="25">
        <v>489</v>
      </c>
      <c r="G200" s="25">
        <v>786</v>
      </c>
      <c r="H200" s="26"/>
      <c r="I200" s="42">
        <v>15633.795899999999</v>
      </c>
      <c r="J200" s="42">
        <v>15757.833299999998</v>
      </c>
      <c r="K200" s="42">
        <v>15965.240099999999</v>
      </c>
      <c r="L200" s="42">
        <v>16490.874</v>
      </c>
      <c r="M200" s="42">
        <v>16773.516599999999</v>
      </c>
      <c r="N200" s="42">
        <v>17243.232</v>
      </c>
      <c r="O200" s="42"/>
      <c r="P200" s="42">
        <v>18092.176499999998</v>
      </c>
      <c r="Q200" s="42">
        <v>18226.3809</v>
      </c>
      <c r="R200" s="42">
        <v>18448.021499999999</v>
      </c>
      <c r="S200" s="42">
        <v>19014.323399999997</v>
      </c>
      <c r="T200" s="42">
        <v>19317.3</v>
      </c>
      <c r="U200" s="42">
        <v>19822.599899999997</v>
      </c>
    </row>
    <row r="201" spans="1:21" x14ac:dyDescent="0.25">
      <c r="A201" s="70" t="s">
        <v>1084</v>
      </c>
      <c r="B201" s="70" t="s">
        <v>226</v>
      </c>
      <c r="C201" s="64" t="s">
        <v>30</v>
      </c>
      <c r="D201" s="60" t="s">
        <v>3</v>
      </c>
      <c r="E201" s="65" t="s">
        <v>26</v>
      </c>
      <c r="F201" s="65">
        <v>561</v>
      </c>
      <c r="G201" s="65">
        <v>902</v>
      </c>
      <c r="H201" s="77"/>
      <c r="I201" s="82">
        <v>17416.071</v>
      </c>
      <c r="J201" s="82">
        <v>17541.125099999997</v>
      </c>
      <c r="K201" s="82">
        <v>17747.515199999998</v>
      </c>
      <c r="L201" s="82">
        <v>18274.165799999999</v>
      </c>
      <c r="M201" s="82">
        <v>18555.791699999998</v>
      </c>
      <c r="N201" s="82">
        <v>19025.507099999999</v>
      </c>
      <c r="O201" s="82"/>
      <c r="P201" s="82">
        <v>20158.1109</v>
      </c>
      <c r="Q201" s="82">
        <v>20292.315299999998</v>
      </c>
      <c r="R201" s="82">
        <v>20514.972599999997</v>
      </c>
      <c r="S201" s="82">
        <v>21080.257799999999</v>
      </c>
      <c r="T201" s="82">
        <v>21383.234399999998</v>
      </c>
      <c r="U201" s="82">
        <v>21888.534299999999</v>
      </c>
    </row>
    <row r="202" spans="1:21" x14ac:dyDescent="0.25">
      <c r="A202" s="23" t="s">
        <v>1085</v>
      </c>
      <c r="B202" s="23" t="s">
        <v>227</v>
      </c>
      <c r="C202" s="28" t="s">
        <v>30</v>
      </c>
      <c r="D202" s="24" t="s">
        <v>4</v>
      </c>
      <c r="E202" s="25" t="s">
        <v>26</v>
      </c>
      <c r="F202" s="25">
        <v>633</v>
      </c>
      <c r="G202" s="25">
        <v>1018</v>
      </c>
      <c r="H202" s="26"/>
      <c r="I202" s="42">
        <v>19196.312699999999</v>
      </c>
      <c r="J202" s="42">
        <v>19320.3501</v>
      </c>
      <c r="K202" s="42">
        <v>19527.7569</v>
      </c>
      <c r="L202" s="42">
        <v>20054.407499999998</v>
      </c>
      <c r="M202" s="42">
        <v>20336.0334</v>
      </c>
      <c r="N202" s="42">
        <v>20805.748799999998</v>
      </c>
      <c r="O202" s="42"/>
      <c r="P202" s="42">
        <v>22222.011899999998</v>
      </c>
      <c r="Q202" s="42">
        <v>22356.2163</v>
      </c>
      <c r="R202" s="42">
        <v>22577.856899999999</v>
      </c>
      <c r="S202" s="42">
        <v>23144.158799999997</v>
      </c>
      <c r="T202" s="42">
        <v>23447.135399999999</v>
      </c>
      <c r="U202" s="42">
        <v>23952.435299999997</v>
      </c>
    </row>
    <row r="203" spans="1:21" x14ac:dyDescent="0.25">
      <c r="A203" s="70" t="s">
        <v>1086</v>
      </c>
      <c r="B203" s="70" t="s">
        <v>228</v>
      </c>
      <c r="C203" s="64" t="s">
        <v>30</v>
      </c>
      <c r="D203" s="60" t="s">
        <v>5</v>
      </c>
      <c r="E203" s="65" t="s">
        <v>26</v>
      </c>
      <c r="F203" s="65">
        <v>723</v>
      </c>
      <c r="G203" s="65">
        <v>1162</v>
      </c>
      <c r="H203" s="77"/>
      <c r="I203" s="82">
        <v>21021.289199999999</v>
      </c>
      <c r="J203" s="82">
        <v>21145.3266</v>
      </c>
      <c r="K203" s="82">
        <v>21351.716699999997</v>
      </c>
      <c r="L203" s="82">
        <v>21878.367299999998</v>
      </c>
      <c r="M203" s="82">
        <v>22159.993199999997</v>
      </c>
      <c r="N203" s="82">
        <v>22630.725299999998</v>
      </c>
      <c r="O203" s="82"/>
      <c r="P203" s="82">
        <v>24333.697799999998</v>
      </c>
      <c r="Q203" s="82">
        <v>24466.885499999997</v>
      </c>
      <c r="R203" s="82">
        <v>24689.542799999999</v>
      </c>
      <c r="S203" s="82">
        <v>25254.827999999998</v>
      </c>
      <c r="T203" s="82">
        <v>25557.804599999999</v>
      </c>
      <c r="U203" s="82">
        <v>26063.104499999998</v>
      </c>
    </row>
    <row r="204" spans="1:21" x14ac:dyDescent="0.25">
      <c r="A204" s="23" t="s">
        <v>1087</v>
      </c>
      <c r="B204" s="23" t="s">
        <v>229</v>
      </c>
      <c r="C204" s="28" t="s">
        <v>30</v>
      </c>
      <c r="D204" s="24" t="s">
        <v>6</v>
      </c>
      <c r="E204" s="25" t="s">
        <v>26</v>
      </c>
      <c r="F204" s="25">
        <v>813</v>
      </c>
      <c r="G204" s="25">
        <v>1307</v>
      </c>
      <c r="H204" s="26"/>
      <c r="I204" s="42">
        <v>22961.1528</v>
      </c>
      <c r="J204" s="42">
        <v>23085.190199999997</v>
      </c>
      <c r="K204" s="42">
        <v>23291.580299999998</v>
      </c>
      <c r="L204" s="42">
        <v>23818.230899999999</v>
      </c>
      <c r="M204" s="42">
        <v>24099.856799999998</v>
      </c>
      <c r="N204" s="42">
        <v>24570.588899999999</v>
      </c>
      <c r="O204" s="42"/>
      <c r="P204" s="42">
        <v>26569.4211</v>
      </c>
      <c r="Q204" s="42">
        <v>26702.608799999998</v>
      </c>
      <c r="R204" s="42">
        <v>26925.266099999997</v>
      </c>
      <c r="S204" s="42">
        <v>27490.551299999999</v>
      </c>
      <c r="T204" s="42">
        <v>27793.527899999997</v>
      </c>
      <c r="U204" s="42">
        <v>28298.827799999999</v>
      </c>
    </row>
    <row r="205" spans="1:21" x14ac:dyDescent="0.25">
      <c r="A205" s="70" t="s">
        <v>1088</v>
      </c>
      <c r="B205" s="70" t="s">
        <v>230</v>
      </c>
      <c r="C205" s="64" t="s">
        <v>30</v>
      </c>
      <c r="D205" s="60" t="s">
        <v>7</v>
      </c>
      <c r="E205" s="65" t="s">
        <v>26</v>
      </c>
      <c r="F205" s="65">
        <v>903</v>
      </c>
      <c r="G205" s="65">
        <v>1452</v>
      </c>
      <c r="H205" s="77"/>
      <c r="I205" s="82">
        <v>24743.427899999999</v>
      </c>
      <c r="J205" s="82">
        <v>24867.4653</v>
      </c>
      <c r="K205" s="82">
        <v>25073.855399999997</v>
      </c>
      <c r="L205" s="82">
        <v>25600.505999999998</v>
      </c>
      <c r="M205" s="82">
        <v>25882.131899999997</v>
      </c>
      <c r="N205" s="82">
        <v>26352.863999999998</v>
      </c>
      <c r="O205" s="82"/>
      <c r="P205" s="82">
        <v>28635.355499999998</v>
      </c>
      <c r="Q205" s="82">
        <v>28768.543199999996</v>
      </c>
      <c r="R205" s="82">
        <v>28991.200499999999</v>
      </c>
      <c r="S205" s="82">
        <v>29556.485699999997</v>
      </c>
      <c r="T205" s="82">
        <v>29859.462299999999</v>
      </c>
      <c r="U205" s="82">
        <v>30365.778899999998</v>
      </c>
    </row>
    <row r="206" spans="1:21" x14ac:dyDescent="0.25">
      <c r="A206" s="23" t="s">
        <v>1089</v>
      </c>
      <c r="B206" s="23" t="s">
        <v>231</v>
      </c>
      <c r="C206" s="28" t="s">
        <v>30</v>
      </c>
      <c r="D206" s="24" t="s">
        <v>8</v>
      </c>
      <c r="E206" s="25" t="s">
        <v>26</v>
      </c>
      <c r="F206" s="25">
        <v>993</v>
      </c>
      <c r="G206" s="25">
        <v>1596</v>
      </c>
      <c r="H206" s="26"/>
      <c r="I206" s="42">
        <v>26523.669599999997</v>
      </c>
      <c r="J206" s="42">
        <v>26647.706999999999</v>
      </c>
      <c r="K206" s="42">
        <v>26854.097099999999</v>
      </c>
      <c r="L206" s="42">
        <v>27380.7477</v>
      </c>
      <c r="M206" s="42">
        <v>27662.373599999999</v>
      </c>
      <c r="N206" s="42">
        <v>28133.1057</v>
      </c>
      <c r="O206" s="42"/>
      <c r="P206" s="42">
        <v>30699.2565</v>
      </c>
      <c r="Q206" s="42">
        <v>30832.444199999998</v>
      </c>
      <c r="R206" s="42">
        <v>31055.101499999997</v>
      </c>
      <c r="S206" s="42">
        <v>31620.386699999999</v>
      </c>
      <c r="T206" s="42">
        <v>31923.363299999997</v>
      </c>
      <c r="U206" s="42">
        <v>32428.663199999999</v>
      </c>
    </row>
    <row r="207" spans="1:21" x14ac:dyDescent="0.25">
      <c r="A207" s="70" t="s">
        <v>1090</v>
      </c>
      <c r="B207" s="70" t="s">
        <v>232</v>
      </c>
      <c r="C207" s="64" t="s">
        <v>30</v>
      </c>
      <c r="D207" s="60" t="s">
        <v>9</v>
      </c>
      <c r="E207" s="65" t="s">
        <v>26</v>
      </c>
      <c r="F207" s="65">
        <v>1083</v>
      </c>
      <c r="G207" s="65">
        <v>1741</v>
      </c>
      <c r="H207" s="77"/>
      <c r="I207" s="82">
        <v>28347.629399999998</v>
      </c>
      <c r="J207" s="82">
        <v>28471.666799999999</v>
      </c>
      <c r="K207" s="82">
        <v>28679.0736</v>
      </c>
      <c r="L207" s="82">
        <v>29204.707499999997</v>
      </c>
      <c r="M207" s="82">
        <v>29487.3501</v>
      </c>
      <c r="N207" s="82">
        <v>29957.065499999997</v>
      </c>
      <c r="O207" s="82"/>
      <c r="P207" s="82">
        <v>32809.9257</v>
      </c>
      <c r="Q207" s="82">
        <v>32943.113399999995</v>
      </c>
      <c r="R207" s="82">
        <v>33165.770700000001</v>
      </c>
      <c r="S207" s="82">
        <v>33731.055899999999</v>
      </c>
      <c r="T207" s="82">
        <v>34035.049200000001</v>
      </c>
      <c r="U207" s="82">
        <v>34540.349099999999</v>
      </c>
    </row>
    <row r="208" spans="1:21" x14ac:dyDescent="0.25">
      <c r="A208" s="23" t="s">
        <v>1091</v>
      </c>
      <c r="B208" s="23" t="s">
        <v>233</v>
      </c>
      <c r="C208" s="28" t="s">
        <v>30</v>
      </c>
      <c r="D208" s="24" t="s">
        <v>10</v>
      </c>
      <c r="E208" s="25" t="s">
        <v>26</v>
      </c>
      <c r="F208" s="25">
        <v>1173</v>
      </c>
      <c r="G208" s="25">
        <v>1886</v>
      </c>
      <c r="H208" s="26"/>
      <c r="I208" s="42">
        <v>30127.871099999997</v>
      </c>
      <c r="J208" s="42">
        <v>30251.908499999998</v>
      </c>
      <c r="K208" s="42">
        <v>30459.315299999998</v>
      </c>
      <c r="L208" s="42">
        <v>30984.949199999999</v>
      </c>
      <c r="M208" s="42">
        <v>31266.575099999998</v>
      </c>
      <c r="N208" s="42">
        <v>31737.307199999999</v>
      </c>
      <c r="O208" s="42"/>
      <c r="P208" s="42">
        <v>34873.826699999998</v>
      </c>
      <c r="Q208" s="42">
        <v>35007.0144</v>
      </c>
      <c r="R208" s="42">
        <v>35229.671699999999</v>
      </c>
      <c r="S208" s="42">
        <v>35794.956899999997</v>
      </c>
      <c r="T208" s="42">
        <v>36098.950199999999</v>
      </c>
      <c r="U208" s="42">
        <v>36604.250099999997</v>
      </c>
    </row>
    <row r="209" spans="1:21" x14ac:dyDescent="0.25">
      <c r="A209" s="70" t="s">
        <v>1092</v>
      </c>
      <c r="B209" s="70" t="s">
        <v>234</v>
      </c>
      <c r="C209" s="64" t="s">
        <v>30</v>
      </c>
      <c r="D209" s="60" t="s">
        <v>11</v>
      </c>
      <c r="E209" s="65" t="s">
        <v>26</v>
      </c>
      <c r="F209" s="65">
        <v>1263</v>
      </c>
      <c r="G209" s="65">
        <v>2030</v>
      </c>
      <c r="H209" s="77"/>
      <c r="I209" s="82">
        <v>32107.385999999999</v>
      </c>
      <c r="J209" s="82">
        <v>32232.4401</v>
      </c>
      <c r="K209" s="82">
        <v>32438.830199999997</v>
      </c>
      <c r="L209" s="82">
        <v>32965.480799999998</v>
      </c>
      <c r="M209" s="82">
        <v>33247.106699999997</v>
      </c>
      <c r="N209" s="82">
        <v>33717.838799999998</v>
      </c>
      <c r="O209" s="82"/>
      <c r="P209" s="82">
        <v>37153.268100000001</v>
      </c>
      <c r="Q209" s="82">
        <v>37286.455799999996</v>
      </c>
      <c r="R209" s="82">
        <v>37509.113099999995</v>
      </c>
      <c r="S209" s="82">
        <v>38074.398300000001</v>
      </c>
      <c r="T209" s="82">
        <v>38377.374899999995</v>
      </c>
      <c r="U209" s="82">
        <v>38882.674800000001</v>
      </c>
    </row>
    <row r="210" spans="1:21" x14ac:dyDescent="0.25">
      <c r="A210" s="23" t="s">
        <v>1093</v>
      </c>
      <c r="B210" s="23" t="s">
        <v>235</v>
      </c>
      <c r="C210" s="28" t="s">
        <v>30</v>
      </c>
      <c r="D210" s="24" t="s">
        <v>12</v>
      </c>
      <c r="E210" s="25" t="s">
        <v>26</v>
      </c>
      <c r="F210" s="25">
        <v>1353</v>
      </c>
      <c r="G210" s="25">
        <v>2175</v>
      </c>
      <c r="H210" s="26"/>
      <c r="I210" s="42">
        <v>33932.362499999996</v>
      </c>
      <c r="J210" s="42">
        <v>34056.399899999997</v>
      </c>
      <c r="K210" s="42">
        <v>34262.79</v>
      </c>
      <c r="L210" s="42">
        <v>34789.440599999994</v>
      </c>
      <c r="M210" s="42">
        <v>35071.066500000001</v>
      </c>
      <c r="N210" s="42">
        <v>35541.798599999995</v>
      </c>
      <c r="O210" s="42"/>
      <c r="P210" s="42">
        <v>39263.937299999998</v>
      </c>
      <c r="Q210" s="42">
        <v>39397.125</v>
      </c>
      <c r="R210" s="42">
        <v>39619.782299999999</v>
      </c>
      <c r="S210" s="42">
        <v>40185.067499999997</v>
      </c>
      <c r="T210" s="42">
        <v>40489.060799999999</v>
      </c>
      <c r="U210" s="42">
        <v>40994.360699999997</v>
      </c>
    </row>
    <row r="211" spans="1:21" x14ac:dyDescent="0.25">
      <c r="A211" s="70" t="s">
        <v>1094</v>
      </c>
      <c r="B211" s="70" t="s">
        <v>236</v>
      </c>
      <c r="C211" s="64" t="s">
        <v>30</v>
      </c>
      <c r="D211" s="60" t="s">
        <v>13</v>
      </c>
      <c r="E211" s="65" t="s">
        <v>26</v>
      </c>
      <c r="F211" s="65">
        <v>1443</v>
      </c>
      <c r="G211" s="65">
        <v>2320</v>
      </c>
      <c r="H211" s="77"/>
      <c r="I211" s="82">
        <v>36005.413799999995</v>
      </c>
      <c r="J211" s="82">
        <v>36191.469899999996</v>
      </c>
      <c r="K211" s="82">
        <v>36501.563399999999</v>
      </c>
      <c r="L211" s="82">
        <v>37291.539299999997</v>
      </c>
      <c r="M211" s="82">
        <v>37714.486499999999</v>
      </c>
      <c r="N211" s="82">
        <v>38419.059600000001</v>
      </c>
      <c r="O211" s="82"/>
      <c r="P211" s="82">
        <v>41643.015299999999</v>
      </c>
      <c r="Q211" s="82">
        <v>41843.305199999995</v>
      </c>
      <c r="R211" s="82">
        <v>42176.782800000001</v>
      </c>
      <c r="S211" s="82">
        <v>43024.710599999999</v>
      </c>
      <c r="T211" s="82">
        <v>43480.192199999998</v>
      </c>
      <c r="U211" s="82">
        <v>44237.633699999998</v>
      </c>
    </row>
    <row r="212" spans="1:21" x14ac:dyDescent="0.25">
      <c r="A212" s="23" t="s">
        <v>1095</v>
      </c>
      <c r="B212" s="23" t="s">
        <v>237</v>
      </c>
      <c r="C212" s="28" t="s">
        <v>30</v>
      </c>
      <c r="D212" s="24" t="s">
        <v>14</v>
      </c>
      <c r="E212" s="25" t="s">
        <v>26</v>
      </c>
      <c r="F212" s="25">
        <v>1533</v>
      </c>
      <c r="G212" s="25">
        <v>2464</v>
      </c>
      <c r="H212" s="26"/>
      <c r="I212" s="42">
        <v>37785.655500000001</v>
      </c>
      <c r="J212" s="42">
        <v>37971.711599999995</v>
      </c>
      <c r="K212" s="42">
        <v>38281.805099999998</v>
      </c>
      <c r="L212" s="42">
        <v>39071.780999999995</v>
      </c>
      <c r="M212" s="42">
        <v>39494.728199999998</v>
      </c>
      <c r="N212" s="42">
        <v>40199.301299999999</v>
      </c>
      <c r="O212" s="42"/>
      <c r="P212" s="42">
        <v>43705.899599999997</v>
      </c>
      <c r="Q212" s="42">
        <v>43906.1895</v>
      </c>
      <c r="R212" s="42">
        <v>44240.683799999999</v>
      </c>
      <c r="S212" s="42">
        <v>45088.611599999997</v>
      </c>
      <c r="T212" s="42">
        <v>45543.076499999996</v>
      </c>
      <c r="U212" s="42">
        <v>46301.534699999997</v>
      </c>
    </row>
    <row r="213" spans="1:21" x14ac:dyDescent="0.25">
      <c r="A213" s="70" t="s">
        <v>1096</v>
      </c>
      <c r="B213" s="70" t="s">
        <v>238</v>
      </c>
      <c r="C213" s="64" t="s">
        <v>30</v>
      </c>
      <c r="D213" s="60" t="s">
        <v>15</v>
      </c>
      <c r="E213" s="65" t="s">
        <v>26</v>
      </c>
      <c r="F213" s="65">
        <v>1623</v>
      </c>
      <c r="G213" s="65">
        <v>2609</v>
      </c>
      <c r="H213" s="77"/>
      <c r="I213" s="82">
        <v>39593.348099999996</v>
      </c>
      <c r="J213" s="82">
        <v>39779.404199999997</v>
      </c>
      <c r="K213" s="82">
        <v>40090.5144</v>
      </c>
      <c r="L213" s="82">
        <v>40879.473599999998</v>
      </c>
      <c r="M213" s="82">
        <v>41302.4208</v>
      </c>
      <c r="N213" s="82">
        <v>42008.010599999994</v>
      </c>
      <c r="O213" s="82"/>
      <c r="P213" s="82">
        <v>45800.301599999999</v>
      </c>
      <c r="Q213" s="82">
        <v>46000.591499999995</v>
      </c>
      <c r="R213" s="82">
        <v>46334.069100000001</v>
      </c>
      <c r="S213" s="82">
        <v>47181.996899999998</v>
      </c>
      <c r="T213" s="82">
        <v>47637.478499999997</v>
      </c>
      <c r="U213" s="82">
        <v>48394.92</v>
      </c>
    </row>
    <row r="214" spans="1:21" x14ac:dyDescent="0.25">
      <c r="A214" s="23" t="s">
        <v>1097</v>
      </c>
      <c r="B214" s="23" t="s">
        <v>239</v>
      </c>
      <c r="C214" s="28" t="s">
        <v>30</v>
      </c>
      <c r="D214" s="24" t="s">
        <v>16</v>
      </c>
      <c r="E214" s="25" t="s">
        <v>26</v>
      </c>
      <c r="F214" s="25">
        <v>1713</v>
      </c>
      <c r="G214" s="25">
        <v>2753</v>
      </c>
      <c r="H214" s="26"/>
      <c r="I214" s="42">
        <v>41653.1823</v>
      </c>
      <c r="J214" s="42">
        <v>41839.238399999995</v>
      </c>
      <c r="K214" s="42">
        <v>42150.348599999998</v>
      </c>
      <c r="L214" s="42">
        <v>42939.307799999995</v>
      </c>
      <c r="M214" s="42">
        <v>43362.254999999997</v>
      </c>
      <c r="N214" s="42">
        <v>44067.844799999999</v>
      </c>
      <c r="O214" s="42"/>
      <c r="P214" s="42">
        <v>48165.145799999998</v>
      </c>
      <c r="Q214" s="42">
        <v>48365.435699999995</v>
      </c>
      <c r="R214" s="42">
        <v>48698.9133</v>
      </c>
      <c r="S214" s="42">
        <v>49546.841099999998</v>
      </c>
      <c r="T214" s="42">
        <v>50002.322699999997</v>
      </c>
      <c r="U214" s="42">
        <v>50759.764199999998</v>
      </c>
    </row>
    <row r="215" spans="1:21" x14ac:dyDescent="0.25">
      <c r="A215" s="70" t="s">
        <v>1098</v>
      </c>
      <c r="B215" s="70" t="s">
        <v>240</v>
      </c>
      <c r="C215" s="64" t="s">
        <v>30</v>
      </c>
      <c r="D215" s="60" t="s">
        <v>17</v>
      </c>
      <c r="E215" s="65" t="s">
        <v>26</v>
      </c>
      <c r="F215" s="65">
        <v>1803</v>
      </c>
      <c r="G215" s="65">
        <v>2898</v>
      </c>
      <c r="H215" s="77"/>
      <c r="I215" s="82">
        <v>43433.423999999999</v>
      </c>
      <c r="J215" s="82">
        <v>43619.480100000001</v>
      </c>
      <c r="K215" s="82">
        <v>43930.590299999996</v>
      </c>
      <c r="L215" s="82">
        <v>44719.549499999994</v>
      </c>
      <c r="M215" s="82">
        <v>45142.496699999996</v>
      </c>
      <c r="N215" s="82">
        <v>45848.086499999998</v>
      </c>
      <c r="O215" s="82"/>
      <c r="P215" s="82">
        <v>50228.030099999996</v>
      </c>
      <c r="Q215" s="82">
        <v>50428.32</v>
      </c>
      <c r="R215" s="82">
        <v>50762.814299999998</v>
      </c>
      <c r="S215" s="82">
        <v>51610.742099999996</v>
      </c>
      <c r="T215" s="82">
        <v>52066.223699999995</v>
      </c>
      <c r="U215" s="82">
        <v>52823.665199999996</v>
      </c>
    </row>
    <row r="216" spans="1:21" x14ac:dyDescent="0.25">
      <c r="A216" s="23" t="s">
        <v>1099</v>
      </c>
      <c r="B216" s="23" t="s">
        <v>241</v>
      </c>
      <c r="C216" s="28" t="s">
        <v>30</v>
      </c>
      <c r="D216" s="24" t="s">
        <v>18</v>
      </c>
      <c r="E216" s="25" t="s">
        <v>26</v>
      </c>
      <c r="F216" s="25">
        <v>1893</v>
      </c>
      <c r="G216" s="25">
        <v>3043</v>
      </c>
      <c r="H216" s="26"/>
      <c r="I216" s="42">
        <v>45213.665699999998</v>
      </c>
      <c r="J216" s="42">
        <v>45399.721799999999</v>
      </c>
      <c r="K216" s="42">
        <v>45710.831999999995</v>
      </c>
      <c r="L216" s="42">
        <v>46499.7912</v>
      </c>
      <c r="M216" s="42">
        <v>46922.738399999995</v>
      </c>
      <c r="N216" s="42">
        <v>47628.328199999996</v>
      </c>
      <c r="O216" s="42"/>
      <c r="P216" s="42">
        <v>52291.931099999994</v>
      </c>
      <c r="Q216" s="42">
        <v>52492.220999999998</v>
      </c>
      <c r="R216" s="42">
        <v>52826.715299999996</v>
      </c>
      <c r="S216" s="42">
        <v>53674.643099999994</v>
      </c>
      <c r="T216" s="42">
        <v>54129.108</v>
      </c>
      <c r="U216" s="42">
        <v>54887.566199999994</v>
      </c>
    </row>
    <row r="217" spans="1:21" ht="15.75" thickBot="1" x14ac:dyDescent="0.3">
      <c r="A217" s="71" t="s">
        <v>1100</v>
      </c>
      <c r="B217" s="71" t="s">
        <v>242</v>
      </c>
      <c r="C217" s="66" t="s">
        <v>30</v>
      </c>
      <c r="D217" s="67" t="s">
        <v>19</v>
      </c>
      <c r="E217" s="68" t="s">
        <v>26</v>
      </c>
      <c r="F217" s="68">
        <v>1983</v>
      </c>
      <c r="G217" s="68">
        <v>3187</v>
      </c>
      <c r="H217" s="78"/>
      <c r="I217" s="84">
        <v>47039.658899999995</v>
      </c>
      <c r="J217" s="84">
        <v>47226.731699999997</v>
      </c>
      <c r="K217" s="84">
        <v>47536.825199999999</v>
      </c>
      <c r="L217" s="84">
        <v>48325.784399999997</v>
      </c>
      <c r="M217" s="84">
        <v>48748.731599999999</v>
      </c>
      <c r="N217" s="84">
        <v>49454.321399999993</v>
      </c>
      <c r="O217" s="84"/>
      <c r="P217" s="84">
        <v>54405.650399999999</v>
      </c>
      <c r="Q217" s="84">
        <v>54605.940299999995</v>
      </c>
      <c r="R217" s="84">
        <v>54939.417899999993</v>
      </c>
      <c r="S217" s="84">
        <v>55788.362399999998</v>
      </c>
      <c r="T217" s="84">
        <v>56242.827299999997</v>
      </c>
      <c r="U217" s="84">
        <v>57001.285499999998</v>
      </c>
    </row>
    <row r="218" spans="1:21" x14ac:dyDescent="0.25">
      <c r="A218" s="69" t="s">
        <v>1101</v>
      </c>
      <c r="B218" s="69" t="s">
        <v>243</v>
      </c>
      <c r="C218" s="61" t="s">
        <v>30</v>
      </c>
      <c r="D218" s="62" t="s">
        <v>25</v>
      </c>
      <c r="E218" s="63" t="s">
        <v>20</v>
      </c>
      <c r="F218" s="63">
        <v>439</v>
      </c>
      <c r="G218" s="63">
        <v>706</v>
      </c>
      <c r="H218" s="75"/>
      <c r="I218" s="76">
        <v>13511.942999999999</v>
      </c>
      <c r="J218" s="76">
        <v>13664.447999999999</v>
      </c>
      <c r="K218" s="76">
        <v>13918.623</v>
      </c>
      <c r="L218" s="76">
        <v>14544.910199999998</v>
      </c>
      <c r="M218" s="76">
        <v>14883.471299999999</v>
      </c>
      <c r="N218" s="76">
        <v>15448.7565</v>
      </c>
      <c r="O218" s="76"/>
      <c r="P218" s="76">
        <v>15471.123899999999</v>
      </c>
      <c r="Q218" s="76">
        <v>15635.829299999999</v>
      </c>
      <c r="R218" s="76">
        <v>15909.321599999999</v>
      </c>
      <c r="S218" s="76">
        <v>16582.377</v>
      </c>
      <c r="T218" s="76">
        <v>16946.355599999999</v>
      </c>
      <c r="U218" s="76">
        <v>17554.342199999999</v>
      </c>
    </row>
    <row r="219" spans="1:21" x14ac:dyDescent="0.25">
      <c r="A219" s="23" t="s">
        <v>1102</v>
      </c>
      <c r="B219" s="23" t="s">
        <v>244</v>
      </c>
      <c r="C219" s="28" t="s">
        <v>30</v>
      </c>
      <c r="D219" s="24" t="s">
        <v>27</v>
      </c>
      <c r="E219" s="25" t="s">
        <v>20</v>
      </c>
      <c r="F219" s="25">
        <v>564</v>
      </c>
      <c r="G219" s="25">
        <v>907</v>
      </c>
      <c r="H219" s="26"/>
      <c r="I219" s="42">
        <v>16192.980899999999</v>
      </c>
      <c r="J219" s="42">
        <v>16345.4859</v>
      </c>
      <c r="K219" s="42">
        <v>16600.677599999999</v>
      </c>
      <c r="L219" s="42">
        <v>17225.948099999998</v>
      </c>
      <c r="M219" s="42">
        <v>17565.525900000001</v>
      </c>
      <c r="N219" s="42">
        <v>18130.811099999999</v>
      </c>
      <c r="O219" s="42"/>
      <c r="P219" s="42">
        <v>18519.190500000001</v>
      </c>
      <c r="Q219" s="42">
        <v>18683.8959</v>
      </c>
      <c r="R219" s="42">
        <v>18957.388199999998</v>
      </c>
      <c r="S219" s="42">
        <v>19630.443599999999</v>
      </c>
      <c r="T219" s="42">
        <v>19994.422199999997</v>
      </c>
      <c r="U219" s="42">
        <v>20602.408799999997</v>
      </c>
    </row>
    <row r="220" spans="1:21" x14ac:dyDescent="0.25">
      <c r="A220" s="70" t="s">
        <v>1103</v>
      </c>
      <c r="B220" s="70" t="s">
        <v>245</v>
      </c>
      <c r="C220" s="64" t="s">
        <v>30</v>
      </c>
      <c r="D220" s="60" t="s">
        <v>1</v>
      </c>
      <c r="E220" s="65" t="s">
        <v>20</v>
      </c>
      <c r="F220" s="65">
        <v>689</v>
      </c>
      <c r="G220" s="65">
        <v>1108</v>
      </c>
      <c r="H220" s="77"/>
      <c r="I220" s="82">
        <v>19003.1397</v>
      </c>
      <c r="J220" s="82">
        <v>19156.661399999997</v>
      </c>
      <c r="K220" s="82">
        <v>19410.8364</v>
      </c>
      <c r="L220" s="82">
        <v>20036.106899999999</v>
      </c>
      <c r="M220" s="82">
        <v>20375.684699999998</v>
      </c>
      <c r="N220" s="82">
        <v>20940.9699</v>
      </c>
      <c r="O220" s="82"/>
      <c r="P220" s="82">
        <v>21705.528299999998</v>
      </c>
      <c r="Q220" s="82">
        <v>21870.233699999997</v>
      </c>
      <c r="R220" s="82">
        <v>22143.725999999999</v>
      </c>
      <c r="S220" s="82">
        <v>22816.7814</v>
      </c>
      <c r="T220" s="82">
        <v>23180.76</v>
      </c>
      <c r="U220" s="82">
        <v>23788.746599999999</v>
      </c>
    </row>
    <row r="221" spans="1:21" x14ac:dyDescent="0.25">
      <c r="A221" s="23" t="s">
        <v>1104</v>
      </c>
      <c r="B221" s="23" t="s">
        <v>246</v>
      </c>
      <c r="C221" s="28" t="s">
        <v>30</v>
      </c>
      <c r="D221" s="24" t="s">
        <v>2</v>
      </c>
      <c r="E221" s="25" t="s">
        <v>20</v>
      </c>
      <c r="F221" s="25">
        <v>814</v>
      </c>
      <c r="G221" s="25">
        <v>1309</v>
      </c>
      <c r="H221" s="26"/>
      <c r="I221" s="42">
        <v>21767.546999999999</v>
      </c>
      <c r="J221" s="42">
        <v>21920.052</v>
      </c>
      <c r="K221" s="42">
        <v>22174.226999999999</v>
      </c>
      <c r="L221" s="42">
        <v>22800.514199999998</v>
      </c>
      <c r="M221" s="42">
        <v>23139.075299999997</v>
      </c>
      <c r="N221" s="42">
        <v>23704.360499999999</v>
      </c>
      <c r="O221" s="42"/>
      <c r="P221" s="42">
        <v>24842.0478</v>
      </c>
      <c r="Q221" s="42">
        <v>25006.753199999999</v>
      </c>
      <c r="R221" s="42">
        <v>25280.245499999997</v>
      </c>
      <c r="S221" s="42">
        <v>25952.284199999998</v>
      </c>
      <c r="T221" s="42">
        <v>26317.279499999997</v>
      </c>
      <c r="U221" s="42">
        <v>26924.249399999997</v>
      </c>
    </row>
    <row r="222" spans="1:21" x14ac:dyDescent="0.25">
      <c r="A222" s="70" t="s">
        <v>1105</v>
      </c>
      <c r="B222" s="70" t="s">
        <v>247</v>
      </c>
      <c r="C222" s="64" t="s">
        <v>30</v>
      </c>
      <c r="D222" s="60" t="s">
        <v>3</v>
      </c>
      <c r="E222" s="65" t="s">
        <v>20</v>
      </c>
      <c r="F222" s="65">
        <v>939</v>
      </c>
      <c r="G222" s="65">
        <v>1510</v>
      </c>
      <c r="H222" s="77"/>
      <c r="I222" s="82">
        <v>24451.634999999998</v>
      </c>
      <c r="J222" s="82">
        <v>24604.14</v>
      </c>
      <c r="K222" s="82">
        <v>24859.331699999999</v>
      </c>
      <c r="L222" s="82">
        <v>25484.602199999998</v>
      </c>
      <c r="M222" s="82">
        <v>25824.179999999997</v>
      </c>
      <c r="N222" s="82">
        <v>26388.448499999999</v>
      </c>
      <c r="O222" s="82"/>
      <c r="P222" s="82">
        <v>27893.164499999999</v>
      </c>
      <c r="Q222" s="82">
        <v>28056.853199999998</v>
      </c>
      <c r="R222" s="82">
        <v>28330.345499999999</v>
      </c>
      <c r="S222" s="82">
        <v>29003.400899999997</v>
      </c>
      <c r="T222" s="82">
        <v>29368.396199999999</v>
      </c>
      <c r="U222" s="82">
        <v>29975.366099999999</v>
      </c>
    </row>
    <row r="223" spans="1:21" x14ac:dyDescent="0.25">
      <c r="A223" s="23" t="s">
        <v>1106</v>
      </c>
      <c r="B223" s="23" t="s">
        <v>248</v>
      </c>
      <c r="C223" s="28" t="s">
        <v>30</v>
      </c>
      <c r="D223" s="24" t="s">
        <v>4</v>
      </c>
      <c r="E223" s="25" t="s">
        <v>20</v>
      </c>
      <c r="F223" s="25">
        <v>1064</v>
      </c>
      <c r="G223" s="25">
        <v>1710</v>
      </c>
      <c r="H223" s="26"/>
      <c r="I223" s="42">
        <v>27133.689599999998</v>
      </c>
      <c r="J223" s="42">
        <v>27286.194599999999</v>
      </c>
      <c r="K223" s="42">
        <v>27540.369599999998</v>
      </c>
      <c r="L223" s="42">
        <v>28166.656799999997</v>
      </c>
      <c r="M223" s="42">
        <v>28505.2179</v>
      </c>
      <c r="N223" s="42">
        <v>29070.503099999998</v>
      </c>
      <c r="O223" s="42"/>
      <c r="P223" s="42">
        <v>30941.231099999997</v>
      </c>
      <c r="Q223" s="42">
        <v>31104.9198</v>
      </c>
      <c r="R223" s="42">
        <v>31378.412099999998</v>
      </c>
      <c r="S223" s="42">
        <v>32051.467499999999</v>
      </c>
      <c r="T223" s="42">
        <v>32415.446099999997</v>
      </c>
      <c r="U223" s="42">
        <v>33023.432699999998</v>
      </c>
    </row>
    <row r="224" spans="1:21" x14ac:dyDescent="0.25">
      <c r="A224" s="70" t="s">
        <v>1107</v>
      </c>
      <c r="B224" s="70" t="s">
        <v>249</v>
      </c>
      <c r="C224" s="64" t="s">
        <v>30</v>
      </c>
      <c r="D224" s="60" t="s">
        <v>5</v>
      </c>
      <c r="E224" s="65" t="s">
        <v>20</v>
      </c>
      <c r="F224" s="65">
        <v>1189</v>
      </c>
      <c r="G224" s="65">
        <v>1911</v>
      </c>
      <c r="H224" s="77"/>
      <c r="I224" s="82">
        <v>29897.080199999997</v>
      </c>
      <c r="J224" s="82">
        <v>30050.601899999998</v>
      </c>
      <c r="K224" s="82">
        <v>30304.776899999997</v>
      </c>
      <c r="L224" s="82">
        <v>30930.047399999999</v>
      </c>
      <c r="M224" s="82">
        <v>31269.625199999999</v>
      </c>
      <c r="N224" s="82">
        <v>31834.910399999997</v>
      </c>
      <c r="O224" s="82"/>
      <c r="P224" s="82">
        <v>34077.750599999999</v>
      </c>
      <c r="Q224" s="82">
        <v>34241.439299999998</v>
      </c>
      <c r="R224" s="82">
        <v>34514.931599999996</v>
      </c>
      <c r="S224" s="82">
        <v>35187.987000000001</v>
      </c>
      <c r="T224" s="82">
        <v>35551.965599999996</v>
      </c>
      <c r="U224" s="82">
        <v>36159.9522</v>
      </c>
    </row>
    <row r="225" spans="1:21" x14ac:dyDescent="0.25">
      <c r="A225" s="23" t="s">
        <v>1108</v>
      </c>
      <c r="B225" s="23" t="s">
        <v>250</v>
      </c>
      <c r="C225" s="28" t="s">
        <v>30</v>
      </c>
      <c r="D225" s="24" t="s">
        <v>6</v>
      </c>
      <c r="E225" s="25" t="s">
        <v>20</v>
      </c>
      <c r="F225" s="25">
        <v>1307</v>
      </c>
      <c r="G225" s="25">
        <v>2101</v>
      </c>
      <c r="H225" s="26"/>
      <c r="I225" s="42">
        <v>32759.090699999997</v>
      </c>
      <c r="J225" s="42">
        <v>32912.612399999998</v>
      </c>
      <c r="K225" s="42">
        <v>33166.787400000001</v>
      </c>
      <c r="L225" s="42">
        <v>33792.0579</v>
      </c>
      <c r="M225" s="42">
        <v>34131.635699999999</v>
      </c>
      <c r="N225" s="42">
        <v>34696.920899999997</v>
      </c>
      <c r="O225" s="42"/>
      <c r="P225" s="42">
        <v>37320.0069</v>
      </c>
      <c r="Q225" s="42">
        <v>37483.695599999999</v>
      </c>
      <c r="R225" s="42">
        <v>37757.187899999997</v>
      </c>
      <c r="S225" s="42">
        <v>38430.243299999995</v>
      </c>
      <c r="T225" s="42">
        <v>38794.221899999997</v>
      </c>
      <c r="U225" s="42">
        <v>39402.208500000001</v>
      </c>
    </row>
    <row r="226" spans="1:21" x14ac:dyDescent="0.25">
      <c r="A226" s="70" t="s">
        <v>1109</v>
      </c>
      <c r="B226" s="70" t="s">
        <v>251</v>
      </c>
      <c r="C226" s="64" t="s">
        <v>30</v>
      </c>
      <c r="D226" s="60" t="s">
        <v>7</v>
      </c>
      <c r="E226" s="65" t="s">
        <v>20</v>
      </c>
      <c r="F226" s="65">
        <v>1425</v>
      </c>
      <c r="G226" s="65">
        <v>2291</v>
      </c>
      <c r="H226" s="77"/>
      <c r="I226" s="82">
        <v>35444.195399999997</v>
      </c>
      <c r="J226" s="82">
        <v>35596.700399999994</v>
      </c>
      <c r="K226" s="82">
        <v>35850.875399999997</v>
      </c>
      <c r="L226" s="82">
        <v>36477.162599999996</v>
      </c>
      <c r="M226" s="82">
        <v>36815.723699999995</v>
      </c>
      <c r="N226" s="82">
        <v>37381.008900000001</v>
      </c>
      <c r="O226" s="82"/>
      <c r="P226" s="82">
        <v>40370.106899999999</v>
      </c>
      <c r="Q226" s="82">
        <v>40534.812299999998</v>
      </c>
      <c r="R226" s="82">
        <v>40808.304599999996</v>
      </c>
      <c r="S226" s="82">
        <v>41481.360000000001</v>
      </c>
      <c r="T226" s="82">
        <v>41845.338599999995</v>
      </c>
      <c r="U226" s="82">
        <v>42453.325199999999</v>
      </c>
    </row>
    <row r="227" spans="1:21" x14ac:dyDescent="0.25">
      <c r="A227" s="23" t="s">
        <v>1110</v>
      </c>
      <c r="B227" s="23" t="s">
        <v>252</v>
      </c>
      <c r="C227" s="28" t="s">
        <v>30</v>
      </c>
      <c r="D227" s="24" t="s">
        <v>8</v>
      </c>
      <c r="E227" s="25" t="s">
        <v>20</v>
      </c>
      <c r="F227" s="25">
        <v>1543</v>
      </c>
      <c r="G227" s="25">
        <v>2480</v>
      </c>
      <c r="H227" s="26"/>
      <c r="I227" s="42">
        <v>38125.2333</v>
      </c>
      <c r="J227" s="42">
        <v>38278.754999999997</v>
      </c>
      <c r="K227" s="42">
        <v>38532.93</v>
      </c>
      <c r="L227" s="42">
        <v>39158.200499999999</v>
      </c>
      <c r="M227" s="42">
        <v>39497.778299999998</v>
      </c>
      <c r="N227" s="42">
        <v>40063.063499999997</v>
      </c>
      <c r="O227" s="42"/>
      <c r="P227" s="42">
        <v>43418.173499999997</v>
      </c>
      <c r="Q227" s="42">
        <v>43582.878899999996</v>
      </c>
      <c r="R227" s="42">
        <v>43856.371199999994</v>
      </c>
      <c r="S227" s="42">
        <v>44529.426599999999</v>
      </c>
      <c r="T227" s="42">
        <v>44893.405199999994</v>
      </c>
      <c r="U227" s="42">
        <v>45500.375099999997</v>
      </c>
    </row>
    <row r="228" spans="1:21" x14ac:dyDescent="0.25">
      <c r="A228" s="70" t="s">
        <v>1111</v>
      </c>
      <c r="B228" s="70" t="s">
        <v>253</v>
      </c>
      <c r="C228" s="64" t="s">
        <v>30</v>
      </c>
      <c r="D228" s="60" t="s">
        <v>9</v>
      </c>
      <c r="E228" s="65" t="s">
        <v>20</v>
      </c>
      <c r="F228" s="65">
        <v>1661</v>
      </c>
      <c r="G228" s="65">
        <v>2670</v>
      </c>
      <c r="H228" s="77"/>
      <c r="I228" s="82">
        <v>40889.640599999999</v>
      </c>
      <c r="J228" s="82">
        <v>41042.145599999996</v>
      </c>
      <c r="K228" s="82">
        <v>41296.320599999999</v>
      </c>
      <c r="L228" s="82">
        <v>41922.607799999998</v>
      </c>
      <c r="M228" s="82">
        <v>42261.168899999997</v>
      </c>
      <c r="N228" s="82">
        <v>42826.454099999995</v>
      </c>
      <c r="O228" s="82"/>
      <c r="P228" s="82">
        <v>46554.692999999999</v>
      </c>
      <c r="Q228" s="82">
        <v>46719.398399999998</v>
      </c>
      <c r="R228" s="82">
        <v>46992.890699999996</v>
      </c>
      <c r="S228" s="82">
        <v>47664.929399999994</v>
      </c>
      <c r="T228" s="82">
        <v>48029.924699999996</v>
      </c>
      <c r="U228" s="82">
        <v>48636.8946</v>
      </c>
    </row>
    <row r="229" spans="1:21" x14ac:dyDescent="0.25">
      <c r="A229" s="23" t="s">
        <v>1112</v>
      </c>
      <c r="B229" s="23" t="s">
        <v>254</v>
      </c>
      <c r="C229" s="28" t="s">
        <v>30</v>
      </c>
      <c r="D229" s="24" t="s">
        <v>10</v>
      </c>
      <c r="E229" s="25" t="s">
        <v>20</v>
      </c>
      <c r="F229" s="25">
        <v>1779</v>
      </c>
      <c r="G229" s="25">
        <v>2860</v>
      </c>
      <c r="H229" s="26"/>
      <c r="I229" s="42">
        <v>43571.695199999995</v>
      </c>
      <c r="J229" s="42">
        <v>43724.200199999999</v>
      </c>
      <c r="K229" s="42">
        <v>43978.375199999995</v>
      </c>
      <c r="L229" s="42">
        <v>44604.662399999994</v>
      </c>
      <c r="M229" s="42">
        <v>44943.2235</v>
      </c>
      <c r="N229" s="42">
        <v>45508.508699999998</v>
      </c>
      <c r="O229" s="42"/>
      <c r="P229" s="42">
        <v>49602.759599999998</v>
      </c>
      <c r="Q229" s="42">
        <v>49767.464999999997</v>
      </c>
      <c r="R229" s="42">
        <v>50040.957299999995</v>
      </c>
      <c r="S229" s="42">
        <v>50712.995999999999</v>
      </c>
      <c r="T229" s="42">
        <v>51077.991299999994</v>
      </c>
      <c r="U229" s="42">
        <v>51684.961199999998</v>
      </c>
    </row>
    <row r="230" spans="1:21" x14ac:dyDescent="0.25">
      <c r="A230" s="70" t="s">
        <v>1113</v>
      </c>
      <c r="B230" s="70" t="s">
        <v>255</v>
      </c>
      <c r="C230" s="64" t="s">
        <v>30</v>
      </c>
      <c r="D230" s="60" t="s">
        <v>11</v>
      </c>
      <c r="E230" s="65" t="s">
        <v>20</v>
      </c>
      <c r="F230" s="65">
        <v>1897</v>
      </c>
      <c r="G230" s="65">
        <v>3049</v>
      </c>
      <c r="H230" s="77"/>
      <c r="I230" s="82">
        <v>46487.590799999998</v>
      </c>
      <c r="J230" s="82">
        <v>46640.095799999996</v>
      </c>
      <c r="K230" s="82">
        <v>46895.287499999999</v>
      </c>
      <c r="L230" s="82">
        <v>47520.557999999997</v>
      </c>
      <c r="M230" s="82">
        <v>47860.135799999996</v>
      </c>
      <c r="N230" s="82">
        <v>48425.420999999995</v>
      </c>
      <c r="O230" s="82"/>
      <c r="P230" s="82">
        <v>52903.984499999999</v>
      </c>
      <c r="Q230" s="82">
        <v>53067.673199999997</v>
      </c>
      <c r="R230" s="82">
        <v>53341.165499999996</v>
      </c>
      <c r="S230" s="82">
        <v>54014.2209</v>
      </c>
      <c r="T230" s="82">
        <v>54379.216199999995</v>
      </c>
      <c r="U230" s="82">
        <v>54986.186099999999</v>
      </c>
    </row>
    <row r="231" spans="1:21" x14ac:dyDescent="0.25">
      <c r="A231" s="23" t="s">
        <v>1114</v>
      </c>
      <c r="B231" s="23" t="s">
        <v>256</v>
      </c>
      <c r="C231" s="28" t="s">
        <v>30</v>
      </c>
      <c r="D231" s="24" t="s">
        <v>12</v>
      </c>
      <c r="E231" s="25" t="s">
        <v>20</v>
      </c>
      <c r="F231" s="25">
        <v>2015</v>
      </c>
      <c r="G231" s="25">
        <v>3239</v>
      </c>
      <c r="H231" s="26"/>
      <c r="I231" s="42">
        <v>49251.998099999997</v>
      </c>
      <c r="J231" s="42">
        <v>49404.503099999994</v>
      </c>
      <c r="K231" s="42">
        <v>49658.678099999997</v>
      </c>
      <c r="L231" s="42">
        <v>50284.965299999996</v>
      </c>
      <c r="M231" s="42">
        <v>50623.526399999995</v>
      </c>
      <c r="N231" s="42">
        <v>51188.811599999994</v>
      </c>
      <c r="O231" s="42"/>
      <c r="P231" s="42">
        <v>56040.503999999994</v>
      </c>
      <c r="Q231" s="42">
        <v>56204.1927</v>
      </c>
      <c r="R231" s="42">
        <v>56477.684999999998</v>
      </c>
      <c r="S231" s="42">
        <v>57150.740399999995</v>
      </c>
      <c r="T231" s="42">
        <v>57514.718999999997</v>
      </c>
      <c r="U231" s="42">
        <v>58122.705599999994</v>
      </c>
    </row>
    <row r="232" spans="1:21" x14ac:dyDescent="0.25">
      <c r="A232" s="70" t="s">
        <v>1115</v>
      </c>
      <c r="B232" s="70" t="s">
        <v>257</v>
      </c>
      <c r="C232" s="64" t="s">
        <v>30</v>
      </c>
      <c r="D232" s="60" t="s">
        <v>13</v>
      </c>
      <c r="E232" s="65" t="s">
        <v>20</v>
      </c>
      <c r="F232" s="65">
        <v>2133</v>
      </c>
      <c r="G232" s="65">
        <v>3428</v>
      </c>
      <c r="H232" s="77"/>
      <c r="I232" s="82">
        <v>52288.880999999994</v>
      </c>
      <c r="J232" s="82">
        <v>52517.638499999994</v>
      </c>
      <c r="K232" s="82">
        <v>52899.917699999998</v>
      </c>
      <c r="L232" s="82">
        <v>53838.3318</v>
      </c>
      <c r="M232" s="82">
        <v>54346.681799999998</v>
      </c>
      <c r="N232" s="82">
        <v>55194.609599999996</v>
      </c>
      <c r="O232" s="82"/>
      <c r="P232" s="82">
        <v>59469.833099999996</v>
      </c>
      <c r="Q232" s="82">
        <v>59716.891199999998</v>
      </c>
      <c r="R232" s="82">
        <v>60126.621299999999</v>
      </c>
      <c r="S232" s="82">
        <v>61136.204399999995</v>
      </c>
      <c r="T232" s="82">
        <v>61682.172299999998</v>
      </c>
      <c r="U232" s="82">
        <v>62594.152199999997</v>
      </c>
    </row>
    <row r="233" spans="1:21" x14ac:dyDescent="0.25">
      <c r="A233" s="23" t="s">
        <v>1116</v>
      </c>
      <c r="B233" s="23" t="s">
        <v>258</v>
      </c>
      <c r="C233" s="28" t="s">
        <v>30</v>
      </c>
      <c r="D233" s="24" t="s">
        <v>14</v>
      </c>
      <c r="E233" s="25" t="s">
        <v>20</v>
      </c>
      <c r="F233" s="25">
        <v>2251</v>
      </c>
      <c r="G233" s="25">
        <v>3618</v>
      </c>
      <c r="H233" s="26"/>
      <c r="I233" s="42">
        <v>54970.935599999997</v>
      </c>
      <c r="J233" s="42">
        <v>55199.693099999997</v>
      </c>
      <c r="K233" s="42">
        <v>55580.955599999994</v>
      </c>
      <c r="L233" s="42">
        <v>56520.386399999996</v>
      </c>
      <c r="M233" s="42">
        <v>57028.736399999994</v>
      </c>
      <c r="N233" s="42">
        <v>57875.647499999999</v>
      </c>
      <c r="O233" s="42"/>
      <c r="P233" s="42">
        <v>62517.899699999994</v>
      </c>
      <c r="Q233" s="42">
        <v>62763.941099999996</v>
      </c>
      <c r="R233" s="42">
        <v>63174.687899999997</v>
      </c>
      <c r="S233" s="42">
        <v>64184.270999999993</v>
      </c>
      <c r="T233" s="42">
        <v>64730.238899999997</v>
      </c>
      <c r="U233" s="42">
        <v>65642.218800000002</v>
      </c>
    </row>
    <row r="234" spans="1:21" x14ac:dyDescent="0.25">
      <c r="A234" s="70" t="s">
        <v>1117</v>
      </c>
      <c r="B234" s="70" t="s">
        <v>259</v>
      </c>
      <c r="C234" s="64" t="s">
        <v>30</v>
      </c>
      <c r="D234" s="60" t="s">
        <v>15</v>
      </c>
      <c r="E234" s="65" t="s">
        <v>20</v>
      </c>
      <c r="F234" s="65">
        <v>2369</v>
      </c>
      <c r="G234" s="65">
        <v>3808</v>
      </c>
      <c r="H234" s="77"/>
      <c r="I234" s="82">
        <v>57692.641499999998</v>
      </c>
      <c r="J234" s="82">
        <v>57922.415699999998</v>
      </c>
      <c r="K234" s="82">
        <v>58303.678199999995</v>
      </c>
      <c r="L234" s="82">
        <v>59242.092299999997</v>
      </c>
      <c r="M234" s="82">
        <v>59751.458999999995</v>
      </c>
      <c r="N234" s="82">
        <v>60598.370099999993</v>
      </c>
      <c r="O234" s="82"/>
      <c r="P234" s="82">
        <v>65609.684399999998</v>
      </c>
      <c r="Q234" s="82">
        <v>65855.7258</v>
      </c>
      <c r="R234" s="82">
        <v>66266.472599999994</v>
      </c>
      <c r="S234" s="82">
        <v>67276.055699999997</v>
      </c>
      <c r="T234" s="82">
        <v>67822.0236</v>
      </c>
      <c r="U234" s="82">
        <v>68734.003499999992</v>
      </c>
    </row>
    <row r="235" spans="1:21" x14ac:dyDescent="0.25">
      <c r="A235" s="23" t="s">
        <v>1118</v>
      </c>
      <c r="B235" s="23" t="s">
        <v>260</v>
      </c>
      <c r="C235" s="28" t="s">
        <v>30</v>
      </c>
      <c r="D235" s="24" t="s">
        <v>16</v>
      </c>
      <c r="E235" s="25" t="s">
        <v>20</v>
      </c>
      <c r="F235" s="25">
        <v>2487</v>
      </c>
      <c r="G235" s="25">
        <v>3997</v>
      </c>
      <c r="H235" s="26"/>
      <c r="I235" s="42">
        <v>60740.708099999996</v>
      </c>
      <c r="J235" s="42">
        <v>60969.465599999996</v>
      </c>
      <c r="K235" s="42">
        <v>61351.744799999993</v>
      </c>
      <c r="L235" s="42">
        <v>62290.158899999995</v>
      </c>
      <c r="M235" s="42">
        <v>62798.508899999993</v>
      </c>
      <c r="N235" s="42">
        <v>63646.436699999998</v>
      </c>
      <c r="O235" s="42"/>
      <c r="P235" s="42">
        <v>69052.230599999995</v>
      </c>
      <c r="Q235" s="42">
        <v>69299.28869999999</v>
      </c>
      <c r="R235" s="42">
        <v>69709.018799999991</v>
      </c>
      <c r="S235" s="42">
        <v>70718.601899999994</v>
      </c>
      <c r="T235" s="42">
        <v>71264.569799999997</v>
      </c>
      <c r="U235" s="42">
        <v>72176.549699999989</v>
      </c>
    </row>
    <row r="236" spans="1:21" x14ac:dyDescent="0.25">
      <c r="A236" s="70" t="s">
        <v>1119</v>
      </c>
      <c r="B236" s="70" t="s">
        <v>261</v>
      </c>
      <c r="C236" s="64" t="s">
        <v>30</v>
      </c>
      <c r="D236" s="60" t="s">
        <v>17</v>
      </c>
      <c r="E236" s="65" t="s">
        <v>20</v>
      </c>
      <c r="F236" s="65">
        <v>2605</v>
      </c>
      <c r="G236" s="65">
        <v>4187</v>
      </c>
      <c r="H236" s="77"/>
      <c r="I236" s="82">
        <v>63422.762699999999</v>
      </c>
      <c r="J236" s="82">
        <v>63651.520199999999</v>
      </c>
      <c r="K236" s="82">
        <v>64033.799399999996</v>
      </c>
      <c r="L236" s="82">
        <v>64972.213499999998</v>
      </c>
      <c r="M236" s="82">
        <v>65480.563499999997</v>
      </c>
      <c r="N236" s="82">
        <v>66328.491299999994</v>
      </c>
      <c r="O236" s="82"/>
      <c r="P236" s="82">
        <v>72100.297200000001</v>
      </c>
      <c r="Q236" s="82">
        <v>72346.338600000003</v>
      </c>
      <c r="R236" s="82">
        <v>72757.085399999996</v>
      </c>
      <c r="S236" s="82">
        <v>73766.6685</v>
      </c>
      <c r="T236" s="82">
        <v>74312.636399999988</v>
      </c>
      <c r="U236" s="82">
        <v>75224.616299999994</v>
      </c>
    </row>
    <row r="237" spans="1:21" x14ac:dyDescent="0.25">
      <c r="A237" s="23" t="s">
        <v>1120</v>
      </c>
      <c r="B237" s="23" t="s">
        <v>262</v>
      </c>
      <c r="C237" s="28" t="s">
        <v>30</v>
      </c>
      <c r="D237" s="24" t="s">
        <v>18</v>
      </c>
      <c r="E237" s="25" t="s">
        <v>20</v>
      </c>
      <c r="F237" s="25">
        <v>2723</v>
      </c>
      <c r="G237" s="25">
        <v>4377</v>
      </c>
      <c r="H237" s="26"/>
      <c r="I237" s="42">
        <v>66104.817299999995</v>
      </c>
      <c r="J237" s="42">
        <v>66333.574800000002</v>
      </c>
      <c r="K237" s="42">
        <v>66714.837299999999</v>
      </c>
      <c r="L237" s="42">
        <v>67654.268100000001</v>
      </c>
      <c r="M237" s="42">
        <v>68162.618099999992</v>
      </c>
      <c r="N237" s="42">
        <v>69009.52919999999</v>
      </c>
      <c r="O237" s="42"/>
      <c r="P237" s="42">
        <v>75148.363799999992</v>
      </c>
      <c r="Q237" s="42">
        <v>75394.405199999994</v>
      </c>
      <c r="R237" s="42">
        <v>75805.152000000002</v>
      </c>
      <c r="S237" s="42">
        <v>76814.735099999991</v>
      </c>
      <c r="T237" s="42">
        <v>77360.702999999994</v>
      </c>
      <c r="U237" s="42">
        <v>78271.666199999992</v>
      </c>
    </row>
    <row r="238" spans="1:21" ht="15.75" thickBot="1" x14ac:dyDescent="0.3">
      <c r="A238" s="71" t="s">
        <v>1121</v>
      </c>
      <c r="B238" s="71" t="s">
        <v>263</v>
      </c>
      <c r="C238" s="66" t="s">
        <v>30</v>
      </c>
      <c r="D238" s="67" t="s">
        <v>19</v>
      </c>
      <c r="E238" s="68" t="s">
        <v>20</v>
      </c>
      <c r="F238" s="68">
        <v>2841</v>
      </c>
      <c r="G238" s="68">
        <v>4566</v>
      </c>
      <c r="H238" s="78"/>
      <c r="I238" s="84">
        <v>68871.258000000002</v>
      </c>
      <c r="J238" s="84">
        <v>69100.015499999994</v>
      </c>
      <c r="K238" s="84">
        <v>69481.277999999991</v>
      </c>
      <c r="L238" s="84">
        <v>70420.708799999993</v>
      </c>
      <c r="M238" s="84">
        <v>70929.058799999999</v>
      </c>
      <c r="N238" s="84">
        <v>71776.986599999989</v>
      </c>
      <c r="O238" s="84"/>
      <c r="P238" s="84">
        <v>78287.933399999994</v>
      </c>
      <c r="Q238" s="84">
        <v>78533.974799999996</v>
      </c>
      <c r="R238" s="84">
        <v>78944.72159999999</v>
      </c>
      <c r="S238" s="84">
        <v>79953.288</v>
      </c>
      <c r="T238" s="84">
        <v>80500.272599999997</v>
      </c>
      <c r="U238" s="84">
        <v>81411.235799999995</v>
      </c>
    </row>
    <row r="239" spans="1:21" x14ac:dyDescent="0.25">
      <c r="A239" s="69" t="s">
        <v>1122</v>
      </c>
      <c r="B239" s="69" t="s">
        <v>264</v>
      </c>
      <c r="C239" s="61" t="s">
        <v>30</v>
      </c>
      <c r="D239" s="62" t="s">
        <v>25</v>
      </c>
      <c r="E239" s="63" t="s">
        <v>21</v>
      </c>
      <c r="F239" s="63">
        <v>661</v>
      </c>
      <c r="G239" s="63">
        <v>1063</v>
      </c>
      <c r="H239" s="75"/>
      <c r="I239" s="76">
        <v>16801.984199999999</v>
      </c>
      <c r="J239" s="76">
        <v>16982.9568</v>
      </c>
      <c r="K239" s="76">
        <v>17284.916699999998</v>
      </c>
      <c r="L239" s="76">
        <v>18010.840499999998</v>
      </c>
      <c r="M239" s="76">
        <v>18406.336799999997</v>
      </c>
      <c r="N239" s="76">
        <v>19067.191800000001</v>
      </c>
      <c r="O239" s="76"/>
      <c r="P239" s="76">
        <v>19120.0602</v>
      </c>
      <c r="Q239" s="76">
        <v>19315.266599999999</v>
      </c>
      <c r="R239" s="76">
        <v>19639.5939</v>
      </c>
      <c r="S239" s="76">
        <v>20419.4028</v>
      </c>
      <c r="T239" s="76">
        <v>20845.400099999999</v>
      </c>
      <c r="U239" s="76">
        <v>21554.039999999997</v>
      </c>
    </row>
    <row r="240" spans="1:21" x14ac:dyDescent="0.25">
      <c r="A240" s="23" t="s">
        <v>1123</v>
      </c>
      <c r="B240" s="23" t="s">
        <v>265</v>
      </c>
      <c r="C240" s="28" t="s">
        <v>30</v>
      </c>
      <c r="D240" s="24" t="s">
        <v>27</v>
      </c>
      <c r="E240" s="25" t="s">
        <v>21</v>
      </c>
      <c r="F240" s="25">
        <v>828</v>
      </c>
      <c r="G240" s="25">
        <v>1331</v>
      </c>
      <c r="H240" s="26"/>
      <c r="I240" s="42">
        <v>19932.4035</v>
      </c>
      <c r="J240" s="42">
        <v>20113.376099999998</v>
      </c>
      <c r="K240" s="42">
        <v>20415.335999999999</v>
      </c>
      <c r="L240" s="42">
        <v>21141.2598</v>
      </c>
      <c r="M240" s="42">
        <v>21537.772799999999</v>
      </c>
      <c r="N240" s="42">
        <v>22197.611099999998</v>
      </c>
      <c r="O240" s="42"/>
      <c r="P240" s="42">
        <v>22665.293099999999</v>
      </c>
      <c r="Q240" s="42">
        <v>22860.499499999998</v>
      </c>
      <c r="R240" s="42">
        <v>23184.826799999999</v>
      </c>
      <c r="S240" s="42">
        <v>23964.635699999999</v>
      </c>
      <c r="T240" s="42">
        <v>24390.632999999998</v>
      </c>
      <c r="U240" s="42">
        <v>25100.2896</v>
      </c>
    </row>
    <row r="241" spans="1:21" x14ac:dyDescent="0.25">
      <c r="A241" s="70" t="s">
        <v>1124</v>
      </c>
      <c r="B241" s="70" t="s">
        <v>266</v>
      </c>
      <c r="C241" s="64" t="s">
        <v>30</v>
      </c>
      <c r="D241" s="60" t="s">
        <v>1</v>
      </c>
      <c r="E241" s="65" t="s">
        <v>21</v>
      </c>
      <c r="F241" s="65">
        <v>995</v>
      </c>
      <c r="G241" s="65">
        <v>1600</v>
      </c>
      <c r="H241" s="77"/>
      <c r="I241" s="82">
        <v>23295.647099999998</v>
      </c>
      <c r="J241" s="82">
        <v>23476.619699999999</v>
      </c>
      <c r="K241" s="82">
        <v>23778.579599999997</v>
      </c>
      <c r="L241" s="82">
        <v>24504.503399999998</v>
      </c>
      <c r="M241" s="82">
        <v>24899.999699999997</v>
      </c>
      <c r="N241" s="82">
        <v>25560.8547</v>
      </c>
      <c r="O241" s="82"/>
      <c r="P241" s="82">
        <v>26461.650899999997</v>
      </c>
      <c r="Q241" s="82">
        <v>26655.8406</v>
      </c>
      <c r="R241" s="82">
        <v>26981.184599999997</v>
      </c>
      <c r="S241" s="82">
        <v>27760.993499999997</v>
      </c>
      <c r="T241" s="82">
        <v>28185.974099999999</v>
      </c>
      <c r="U241" s="82">
        <v>28895.630699999998</v>
      </c>
    </row>
    <row r="242" spans="1:21" x14ac:dyDescent="0.25">
      <c r="A242" s="23" t="s">
        <v>1125</v>
      </c>
      <c r="B242" s="23" t="s">
        <v>267</v>
      </c>
      <c r="C242" s="28" t="s">
        <v>30</v>
      </c>
      <c r="D242" s="24" t="s">
        <v>2</v>
      </c>
      <c r="E242" s="25" t="s">
        <v>21</v>
      </c>
      <c r="F242" s="25">
        <v>1162</v>
      </c>
      <c r="G242" s="25">
        <v>1868</v>
      </c>
      <c r="H242" s="26"/>
      <c r="I242" s="42">
        <v>26514.5193</v>
      </c>
      <c r="J242" s="42">
        <v>26695.491899999997</v>
      </c>
      <c r="K242" s="42">
        <v>26997.451799999999</v>
      </c>
      <c r="L242" s="42">
        <v>27723.375599999999</v>
      </c>
      <c r="M242" s="42">
        <v>28118.871899999998</v>
      </c>
      <c r="N242" s="42">
        <v>28778.710199999998</v>
      </c>
      <c r="O242" s="42"/>
      <c r="P242" s="42">
        <v>30101.436899999997</v>
      </c>
      <c r="Q242" s="42">
        <v>30296.6433</v>
      </c>
      <c r="R242" s="42">
        <v>30620.970599999997</v>
      </c>
      <c r="S242" s="42">
        <v>31400.779499999997</v>
      </c>
      <c r="T242" s="42">
        <v>31826.7768</v>
      </c>
      <c r="U242" s="42">
        <v>32536.433399999998</v>
      </c>
    </row>
    <row r="243" spans="1:21" x14ac:dyDescent="0.25">
      <c r="A243" s="70" t="s">
        <v>1126</v>
      </c>
      <c r="B243" s="70" t="s">
        <v>268</v>
      </c>
      <c r="C243" s="64" t="s">
        <v>30</v>
      </c>
      <c r="D243" s="60" t="s">
        <v>3</v>
      </c>
      <c r="E243" s="65" t="s">
        <v>21</v>
      </c>
      <c r="F243" s="65">
        <v>1329</v>
      </c>
      <c r="G243" s="65">
        <v>2136</v>
      </c>
      <c r="H243" s="77"/>
      <c r="I243" s="82">
        <v>29647.988699999998</v>
      </c>
      <c r="J243" s="82">
        <v>29828.961299999999</v>
      </c>
      <c r="K243" s="82">
        <v>30130.921199999997</v>
      </c>
      <c r="L243" s="82">
        <v>30856.844999999998</v>
      </c>
      <c r="M243" s="82">
        <v>31252.341299999996</v>
      </c>
      <c r="N243" s="82">
        <v>31912.179599999999</v>
      </c>
      <c r="O243" s="82"/>
      <c r="P243" s="82">
        <v>33649.719899999996</v>
      </c>
      <c r="Q243" s="82">
        <v>33844.926299999999</v>
      </c>
      <c r="R243" s="82">
        <v>34169.253599999996</v>
      </c>
      <c r="S243" s="82">
        <v>34949.0625</v>
      </c>
      <c r="T243" s="82">
        <v>35375.059799999995</v>
      </c>
      <c r="U243" s="82">
        <v>36084.716399999998</v>
      </c>
    </row>
    <row r="244" spans="1:21" x14ac:dyDescent="0.25">
      <c r="A244" s="23" t="s">
        <v>1127</v>
      </c>
      <c r="B244" s="23" t="s">
        <v>269</v>
      </c>
      <c r="C244" s="28" t="s">
        <v>30</v>
      </c>
      <c r="D244" s="24" t="s">
        <v>4</v>
      </c>
      <c r="E244" s="25" t="s">
        <v>21</v>
      </c>
      <c r="F244" s="25">
        <v>1496</v>
      </c>
      <c r="G244" s="25">
        <v>2405</v>
      </c>
      <c r="H244" s="26"/>
      <c r="I244" s="42">
        <v>32778.407999999996</v>
      </c>
      <c r="J244" s="42">
        <v>32959.380599999997</v>
      </c>
      <c r="K244" s="42">
        <v>33261.340499999998</v>
      </c>
      <c r="L244" s="42">
        <v>33987.264299999995</v>
      </c>
      <c r="M244" s="42">
        <v>34382.760600000001</v>
      </c>
      <c r="N244" s="42">
        <v>35042.598899999997</v>
      </c>
      <c r="O244" s="42"/>
      <c r="P244" s="42">
        <v>37195.969499999999</v>
      </c>
      <c r="Q244" s="42">
        <v>37390.159199999995</v>
      </c>
      <c r="R244" s="42">
        <v>37715.503199999999</v>
      </c>
      <c r="S244" s="42">
        <v>38495.312099999996</v>
      </c>
      <c r="T244" s="42">
        <v>38920.292699999998</v>
      </c>
      <c r="U244" s="42">
        <v>39629.9493</v>
      </c>
    </row>
    <row r="245" spans="1:21" x14ac:dyDescent="0.25">
      <c r="A245" s="70" t="s">
        <v>1128</v>
      </c>
      <c r="B245" s="70" t="s">
        <v>270</v>
      </c>
      <c r="C245" s="64" t="s">
        <v>30</v>
      </c>
      <c r="D245" s="60" t="s">
        <v>5</v>
      </c>
      <c r="E245" s="65" t="s">
        <v>21</v>
      </c>
      <c r="F245" s="65">
        <v>1663</v>
      </c>
      <c r="G245" s="65">
        <v>2673</v>
      </c>
      <c r="H245" s="77"/>
      <c r="I245" s="82">
        <v>35997.280200000001</v>
      </c>
      <c r="J245" s="82">
        <v>36178.252799999995</v>
      </c>
      <c r="K245" s="82">
        <v>36480.212699999996</v>
      </c>
      <c r="L245" s="82">
        <v>37205.1198</v>
      </c>
      <c r="M245" s="82">
        <v>37601.632799999999</v>
      </c>
      <c r="N245" s="82">
        <v>38261.471099999995</v>
      </c>
      <c r="O245" s="82"/>
      <c r="P245" s="82">
        <v>40835.755499999999</v>
      </c>
      <c r="Q245" s="82">
        <v>41030.961899999995</v>
      </c>
      <c r="R245" s="82">
        <v>41355.289199999999</v>
      </c>
      <c r="S245" s="82">
        <v>42135.098099999996</v>
      </c>
      <c r="T245" s="82">
        <v>42561.095399999998</v>
      </c>
      <c r="U245" s="82">
        <v>43270.752</v>
      </c>
    </row>
    <row r="246" spans="1:21" x14ac:dyDescent="0.25">
      <c r="A246" s="23" t="s">
        <v>1129</v>
      </c>
      <c r="B246" s="23" t="s">
        <v>271</v>
      </c>
      <c r="C246" s="28" t="s">
        <v>30</v>
      </c>
      <c r="D246" s="24" t="s">
        <v>6</v>
      </c>
      <c r="E246" s="25" t="s">
        <v>21</v>
      </c>
      <c r="F246" s="25">
        <v>1825</v>
      </c>
      <c r="G246" s="25">
        <v>2933</v>
      </c>
      <c r="H246" s="26"/>
      <c r="I246" s="42">
        <v>39425.592599999996</v>
      </c>
      <c r="J246" s="42">
        <v>39606.565199999997</v>
      </c>
      <c r="K246" s="42">
        <v>39908.525099999999</v>
      </c>
      <c r="L246" s="42">
        <v>40634.448899999996</v>
      </c>
      <c r="M246" s="42">
        <v>41029.945199999995</v>
      </c>
      <c r="N246" s="42">
        <v>41690.800199999998</v>
      </c>
      <c r="O246" s="42"/>
      <c r="P246" s="42">
        <v>44703.282299999999</v>
      </c>
      <c r="Q246" s="42">
        <v>44897.471999999994</v>
      </c>
      <c r="R246" s="42">
        <v>45221.799299999999</v>
      </c>
      <c r="S246" s="42">
        <v>46001.608199999995</v>
      </c>
      <c r="T246" s="42">
        <v>46427.605499999998</v>
      </c>
      <c r="U246" s="42">
        <v>47137.2621</v>
      </c>
    </row>
    <row r="247" spans="1:21" x14ac:dyDescent="0.25">
      <c r="A247" s="70" t="s">
        <v>1130</v>
      </c>
      <c r="B247" s="70" t="s">
        <v>272</v>
      </c>
      <c r="C247" s="64" t="s">
        <v>30</v>
      </c>
      <c r="D247" s="60" t="s">
        <v>7</v>
      </c>
      <c r="E247" s="65" t="s">
        <v>21</v>
      </c>
      <c r="F247" s="65">
        <v>1987</v>
      </c>
      <c r="G247" s="65">
        <v>3194</v>
      </c>
      <c r="H247" s="77"/>
      <c r="I247" s="82">
        <v>42559.061999999998</v>
      </c>
      <c r="J247" s="82">
        <v>42740.034599999999</v>
      </c>
      <c r="K247" s="82">
        <v>43041.994500000001</v>
      </c>
      <c r="L247" s="82">
        <v>43767.918299999998</v>
      </c>
      <c r="M247" s="82">
        <v>44163.414599999996</v>
      </c>
      <c r="N247" s="82">
        <v>44824.2696</v>
      </c>
      <c r="O247" s="82"/>
      <c r="P247" s="82">
        <v>48251.565299999995</v>
      </c>
      <c r="Q247" s="82">
        <v>48446.771699999998</v>
      </c>
      <c r="R247" s="82">
        <v>48771.098999999995</v>
      </c>
      <c r="S247" s="82">
        <v>49550.907899999998</v>
      </c>
      <c r="T247" s="82">
        <v>49976.905199999994</v>
      </c>
      <c r="U247" s="82">
        <v>50686.561799999996</v>
      </c>
    </row>
    <row r="248" spans="1:21" x14ac:dyDescent="0.25">
      <c r="A248" s="23" t="s">
        <v>1131</v>
      </c>
      <c r="B248" s="23" t="s">
        <v>273</v>
      </c>
      <c r="C248" s="28" t="s">
        <v>30</v>
      </c>
      <c r="D248" s="24" t="s">
        <v>8</v>
      </c>
      <c r="E248" s="25" t="s">
        <v>21</v>
      </c>
      <c r="F248" s="25">
        <v>2149</v>
      </c>
      <c r="G248" s="25">
        <v>3454</v>
      </c>
      <c r="H248" s="26"/>
      <c r="I248" s="42">
        <v>45689.481299999999</v>
      </c>
      <c r="J248" s="42">
        <v>45870.4539</v>
      </c>
      <c r="K248" s="42">
        <v>46172.413799999995</v>
      </c>
      <c r="L248" s="42">
        <v>46898.337599999999</v>
      </c>
      <c r="M248" s="42">
        <v>47294.850599999998</v>
      </c>
      <c r="N248" s="42">
        <v>47954.688899999994</v>
      </c>
      <c r="O248" s="42"/>
      <c r="P248" s="42">
        <v>51796.798199999997</v>
      </c>
      <c r="Q248" s="42">
        <v>51992.0046</v>
      </c>
      <c r="R248" s="42">
        <v>52316.331899999997</v>
      </c>
      <c r="S248" s="42">
        <v>53096.140799999994</v>
      </c>
      <c r="T248" s="42">
        <v>53522.138099999996</v>
      </c>
      <c r="U248" s="42">
        <v>54231.794699999999</v>
      </c>
    </row>
    <row r="249" spans="1:21" x14ac:dyDescent="0.25">
      <c r="A249" s="70" t="s">
        <v>1132</v>
      </c>
      <c r="B249" s="70" t="s">
        <v>274</v>
      </c>
      <c r="C249" s="64" t="s">
        <v>30</v>
      </c>
      <c r="D249" s="60" t="s">
        <v>9</v>
      </c>
      <c r="E249" s="65" t="s">
        <v>21</v>
      </c>
      <c r="F249" s="65">
        <v>2311</v>
      </c>
      <c r="G249" s="65">
        <v>3714</v>
      </c>
      <c r="H249" s="77"/>
      <c r="I249" s="82">
        <v>48908.353499999997</v>
      </c>
      <c r="J249" s="82">
        <v>49089.326099999998</v>
      </c>
      <c r="K249" s="82">
        <v>49391.286</v>
      </c>
      <c r="L249" s="82">
        <v>50117.209799999997</v>
      </c>
      <c r="M249" s="82">
        <v>50512.706099999996</v>
      </c>
      <c r="N249" s="82">
        <v>51172.544399999999</v>
      </c>
      <c r="O249" s="82"/>
      <c r="P249" s="82">
        <v>55437.600899999998</v>
      </c>
      <c r="Q249" s="82">
        <v>55631.790599999993</v>
      </c>
      <c r="R249" s="82">
        <v>55956.117899999997</v>
      </c>
      <c r="S249" s="82">
        <v>56736.943499999994</v>
      </c>
      <c r="T249" s="82">
        <v>57161.924099999997</v>
      </c>
      <c r="U249" s="82">
        <v>57871.580699999999</v>
      </c>
    </row>
    <row r="250" spans="1:21" x14ac:dyDescent="0.25">
      <c r="A250" s="23" t="s">
        <v>1133</v>
      </c>
      <c r="B250" s="23" t="s">
        <v>275</v>
      </c>
      <c r="C250" s="28" t="s">
        <v>30</v>
      </c>
      <c r="D250" s="24" t="s">
        <v>10</v>
      </c>
      <c r="E250" s="25" t="s">
        <v>21</v>
      </c>
      <c r="F250" s="25">
        <v>2473</v>
      </c>
      <c r="G250" s="25">
        <v>3975</v>
      </c>
      <c r="H250" s="26"/>
      <c r="I250" s="42">
        <v>52038.772799999999</v>
      </c>
      <c r="J250" s="42">
        <v>52219.7454</v>
      </c>
      <c r="K250" s="42">
        <v>52521.705299999994</v>
      </c>
      <c r="L250" s="42">
        <v>53247.629099999998</v>
      </c>
      <c r="M250" s="42">
        <v>53643.125399999997</v>
      </c>
      <c r="N250" s="42">
        <v>54303.980399999993</v>
      </c>
      <c r="O250" s="42"/>
      <c r="P250" s="42">
        <v>58982.833799999993</v>
      </c>
      <c r="Q250" s="42">
        <v>59178.040199999996</v>
      </c>
      <c r="R250" s="42">
        <v>59502.367499999993</v>
      </c>
      <c r="S250" s="42">
        <v>60282.176399999997</v>
      </c>
      <c r="T250" s="42">
        <v>60708.173699999999</v>
      </c>
      <c r="U250" s="42">
        <v>61417.830299999994</v>
      </c>
    </row>
    <row r="251" spans="1:21" x14ac:dyDescent="0.25">
      <c r="A251" s="70" t="s">
        <v>1134</v>
      </c>
      <c r="B251" s="70" t="s">
        <v>276</v>
      </c>
      <c r="C251" s="64" t="s">
        <v>30</v>
      </c>
      <c r="D251" s="60" t="s">
        <v>11</v>
      </c>
      <c r="E251" s="65" t="s">
        <v>21</v>
      </c>
      <c r="F251" s="65">
        <v>2635</v>
      </c>
      <c r="G251" s="65">
        <v>4235</v>
      </c>
      <c r="H251" s="77"/>
      <c r="I251" s="82">
        <v>55536.220799999996</v>
      </c>
      <c r="J251" s="82">
        <v>55717.193399999996</v>
      </c>
      <c r="K251" s="82">
        <v>56019.153299999998</v>
      </c>
      <c r="L251" s="82">
        <v>56745.077099999995</v>
      </c>
      <c r="M251" s="82">
        <v>57140.573399999994</v>
      </c>
      <c r="N251" s="82">
        <v>57801.428399999997</v>
      </c>
      <c r="O251" s="82"/>
      <c r="P251" s="82">
        <v>62923.562999999995</v>
      </c>
      <c r="Q251" s="82">
        <v>63118.769399999997</v>
      </c>
      <c r="R251" s="82">
        <v>63443.096699999995</v>
      </c>
      <c r="S251" s="82">
        <v>64222.905599999998</v>
      </c>
      <c r="T251" s="82">
        <v>64648.902899999994</v>
      </c>
      <c r="U251" s="82">
        <v>65358.559499999996</v>
      </c>
    </row>
    <row r="252" spans="1:21" x14ac:dyDescent="0.25">
      <c r="A252" s="23" t="s">
        <v>1135</v>
      </c>
      <c r="B252" s="23" t="s">
        <v>277</v>
      </c>
      <c r="C252" s="28" t="s">
        <v>30</v>
      </c>
      <c r="D252" s="24" t="s">
        <v>12</v>
      </c>
      <c r="E252" s="25" t="s">
        <v>21</v>
      </c>
      <c r="F252" s="25">
        <v>2797</v>
      </c>
      <c r="G252" s="25">
        <v>4496</v>
      </c>
      <c r="H252" s="26"/>
      <c r="I252" s="42">
        <v>58755.092999999993</v>
      </c>
      <c r="J252" s="42">
        <v>58936.065599999994</v>
      </c>
      <c r="K252" s="42">
        <v>59238.025499999996</v>
      </c>
      <c r="L252" s="42">
        <v>59963.949299999993</v>
      </c>
      <c r="M252" s="42">
        <v>60359.445599999999</v>
      </c>
      <c r="N252" s="42">
        <v>61019.283899999995</v>
      </c>
      <c r="O252" s="42"/>
      <c r="P252" s="42">
        <v>66564.365699999995</v>
      </c>
      <c r="Q252" s="42">
        <v>66758.555399999997</v>
      </c>
      <c r="R252" s="42">
        <v>67083.899399999995</v>
      </c>
      <c r="S252" s="42">
        <v>67863.708299999998</v>
      </c>
      <c r="T252" s="42">
        <v>68288.688899999994</v>
      </c>
      <c r="U252" s="42">
        <v>68998.345499999996</v>
      </c>
    </row>
    <row r="253" spans="1:21" x14ac:dyDescent="0.25">
      <c r="A253" s="70" t="s">
        <v>1136</v>
      </c>
      <c r="B253" s="70" t="s">
        <v>278</v>
      </c>
      <c r="C253" s="64" t="s">
        <v>30</v>
      </c>
      <c r="D253" s="60" t="s">
        <v>13</v>
      </c>
      <c r="E253" s="65" t="s">
        <v>21</v>
      </c>
      <c r="F253" s="65">
        <v>2959</v>
      </c>
      <c r="G253" s="65">
        <v>4756</v>
      </c>
      <c r="H253" s="77"/>
      <c r="I253" s="82">
        <v>62303.375999999997</v>
      </c>
      <c r="J253" s="82">
        <v>62574.834899999994</v>
      </c>
      <c r="K253" s="82">
        <v>63027.266399999993</v>
      </c>
      <c r="L253" s="82">
        <v>64116.152099999999</v>
      </c>
      <c r="M253" s="82">
        <v>64709.904899999994</v>
      </c>
      <c r="N253" s="82">
        <v>65700.170700000002</v>
      </c>
      <c r="O253" s="82"/>
      <c r="P253" s="82">
        <v>70557.963299999989</v>
      </c>
      <c r="Q253" s="82">
        <v>70850.772899999996</v>
      </c>
      <c r="R253" s="82">
        <v>71337.772199999992</v>
      </c>
      <c r="S253" s="82">
        <v>72506.977199999994</v>
      </c>
      <c r="T253" s="82">
        <v>73145.464800000002</v>
      </c>
      <c r="U253" s="82">
        <v>74209.949699999997</v>
      </c>
    </row>
    <row r="254" spans="1:21" x14ac:dyDescent="0.25">
      <c r="A254" s="23" t="s">
        <v>1137</v>
      </c>
      <c r="B254" s="23" t="s">
        <v>279</v>
      </c>
      <c r="C254" s="28" t="s">
        <v>30</v>
      </c>
      <c r="D254" s="24" t="s">
        <v>14</v>
      </c>
      <c r="E254" s="25" t="s">
        <v>21</v>
      </c>
      <c r="F254" s="25">
        <v>3121</v>
      </c>
      <c r="G254" s="25">
        <v>5016</v>
      </c>
      <c r="H254" s="26"/>
      <c r="I254" s="42">
        <v>65433.795299999998</v>
      </c>
      <c r="J254" s="42">
        <v>65705.254199999996</v>
      </c>
      <c r="K254" s="42">
        <v>66157.685700000002</v>
      </c>
      <c r="L254" s="42">
        <v>67246.571400000001</v>
      </c>
      <c r="M254" s="42">
        <v>67840.324200000003</v>
      </c>
      <c r="N254" s="42">
        <v>68830.59</v>
      </c>
      <c r="O254" s="42"/>
      <c r="P254" s="42">
        <v>74104.212899999999</v>
      </c>
      <c r="Q254" s="42">
        <v>74396.005799999999</v>
      </c>
      <c r="R254" s="42">
        <v>74883.005099999995</v>
      </c>
      <c r="S254" s="42">
        <v>76053.226799999989</v>
      </c>
      <c r="T254" s="42">
        <v>76691.714399999997</v>
      </c>
      <c r="U254" s="42">
        <v>77756.199299999993</v>
      </c>
    </row>
    <row r="255" spans="1:21" x14ac:dyDescent="0.25">
      <c r="A255" s="70" t="s">
        <v>1138</v>
      </c>
      <c r="B255" s="70" t="s">
        <v>280</v>
      </c>
      <c r="C255" s="64" t="s">
        <v>30</v>
      </c>
      <c r="D255" s="60" t="s">
        <v>15</v>
      </c>
      <c r="E255" s="65" t="s">
        <v>21</v>
      </c>
      <c r="F255" s="65">
        <v>3283</v>
      </c>
      <c r="G255" s="65">
        <v>5277</v>
      </c>
      <c r="H255" s="77"/>
      <c r="I255" s="82">
        <v>68618.099699999992</v>
      </c>
      <c r="J255" s="82">
        <v>68889.558599999989</v>
      </c>
      <c r="K255" s="82">
        <v>69343.006800000003</v>
      </c>
      <c r="L255" s="82">
        <v>70430.875799999994</v>
      </c>
      <c r="M255" s="82">
        <v>71024.628599999996</v>
      </c>
      <c r="N255" s="82">
        <v>72014.89439999999</v>
      </c>
      <c r="O255" s="82"/>
      <c r="P255" s="82">
        <v>77707.397700000001</v>
      </c>
      <c r="Q255" s="82">
        <v>77999.190600000002</v>
      </c>
      <c r="R255" s="82">
        <v>78486.189899999998</v>
      </c>
      <c r="S255" s="82">
        <v>79656.411599999992</v>
      </c>
      <c r="T255" s="82">
        <v>80294.8992</v>
      </c>
      <c r="U255" s="82">
        <v>81359.384099999996</v>
      </c>
    </row>
    <row r="256" spans="1:21" x14ac:dyDescent="0.25">
      <c r="A256" s="23" t="s">
        <v>1139</v>
      </c>
      <c r="B256" s="23" t="s">
        <v>281</v>
      </c>
      <c r="C256" s="28" t="s">
        <v>30</v>
      </c>
      <c r="D256" s="24" t="s">
        <v>16</v>
      </c>
      <c r="E256" s="25" t="s">
        <v>21</v>
      </c>
      <c r="F256" s="25">
        <v>3445</v>
      </c>
      <c r="G256" s="25">
        <v>5537</v>
      </c>
      <c r="H256" s="26"/>
      <c r="I256" s="42">
        <v>72266.0193</v>
      </c>
      <c r="J256" s="42">
        <v>72537.478199999998</v>
      </c>
      <c r="K256" s="42">
        <v>72990.926399999997</v>
      </c>
      <c r="L256" s="42">
        <v>74078.795399999988</v>
      </c>
      <c r="M256" s="42">
        <v>74672.54819999999</v>
      </c>
      <c r="N256" s="42">
        <v>75662.813999999998</v>
      </c>
      <c r="O256" s="42"/>
      <c r="P256" s="42">
        <v>81810.798899999994</v>
      </c>
      <c r="Q256" s="42">
        <v>82103.608500000002</v>
      </c>
      <c r="R256" s="42">
        <v>82590.607799999998</v>
      </c>
      <c r="S256" s="42">
        <v>83759.8128</v>
      </c>
      <c r="T256" s="42">
        <v>84398.300399999993</v>
      </c>
      <c r="U256" s="42">
        <v>85462.785299999989</v>
      </c>
    </row>
    <row r="257" spans="1:21" x14ac:dyDescent="0.25">
      <c r="A257" s="70" t="s">
        <v>1140</v>
      </c>
      <c r="B257" s="70" t="s">
        <v>282</v>
      </c>
      <c r="C257" s="64" t="s">
        <v>30</v>
      </c>
      <c r="D257" s="60" t="s">
        <v>17</v>
      </c>
      <c r="E257" s="65" t="s">
        <v>21</v>
      </c>
      <c r="F257" s="65">
        <v>3607</v>
      </c>
      <c r="G257" s="65">
        <v>5797</v>
      </c>
      <c r="H257" s="77"/>
      <c r="I257" s="82">
        <v>75396.438599999994</v>
      </c>
      <c r="J257" s="82">
        <v>75667.897499999992</v>
      </c>
      <c r="K257" s="82">
        <v>76121.345699999991</v>
      </c>
      <c r="L257" s="82">
        <v>77209.214699999997</v>
      </c>
      <c r="M257" s="82">
        <v>77803.984199999992</v>
      </c>
      <c r="N257" s="82">
        <v>78793.233299999993</v>
      </c>
      <c r="O257" s="82"/>
      <c r="P257" s="82">
        <v>85357.04849999999</v>
      </c>
      <c r="Q257" s="82">
        <v>85648.84139999999</v>
      </c>
      <c r="R257" s="82">
        <v>86135.840700000001</v>
      </c>
      <c r="S257" s="82">
        <v>87306.062399999995</v>
      </c>
      <c r="T257" s="82">
        <v>87944.549999999988</v>
      </c>
      <c r="U257" s="82">
        <v>89008.018199999991</v>
      </c>
    </row>
    <row r="258" spans="1:21" x14ac:dyDescent="0.25">
      <c r="A258" s="23" t="s">
        <v>1141</v>
      </c>
      <c r="B258" s="23" t="s">
        <v>283</v>
      </c>
      <c r="C258" s="28" t="s">
        <v>30</v>
      </c>
      <c r="D258" s="24" t="s">
        <v>18</v>
      </c>
      <c r="E258" s="25" t="s">
        <v>21</v>
      </c>
      <c r="F258" s="25">
        <v>3769</v>
      </c>
      <c r="G258" s="25">
        <v>6058</v>
      </c>
      <c r="H258" s="26"/>
      <c r="I258" s="42">
        <v>78526.857899999988</v>
      </c>
      <c r="J258" s="42">
        <v>78799.333499999993</v>
      </c>
      <c r="K258" s="42">
        <v>79251.764999999999</v>
      </c>
      <c r="L258" s="42">
        <v>80339.633999999991</v>
      </c>
      <c r="M258" s="42">
        <v>80934.4035</v>
      </c>
      <c r="N258" s="42">
        <v>81924.669299999994</v>
      </c>
      <c r="O258" s="42"/>
      <c r="P258" s="42">
        <v>88902.281399999993</v>
      </c>
      <c r="Q258" s="42">
        <v>89194.074299999993</v>
      </c>
      <c r="R258" s="42">
        <v>89681.073599999989</v>
      </c>
      <c r="S258" s="42">
        <v>90851.295299999998</v>
      </c>
      <c r="T258" s="42">
        <v>91489.782899999991</v>
      </c>
      <c r="U258" s="42">
        <v>92554.267800000001</v>
      </c>
    </row>
    <row r="259" spans="1:21" ht="15.75" thickBot="1" x14ac:dyDescent="0.3">
      <c r="A259" s="71" t="s">
        <v>1142</v>
      </c>
      <c r="B259" s="71" t="s">
        <v>284</v>
      </c>
      <c r="C259" s="66" t="s">
        <v>30</v>
      </c>
      <c r="D259" s="67" t="s">
        <v>19</v>
      </c>
      <c r="E259" s="68" t="s">
        <v>21</v>
      </c>
      <c r="F259" s="68">
        <v>3931</v>
      </c>
      <c r="G259" s="68">
        <v>6318</v>
      </c>
      <c r="H259" s="78"/>
      <c r="I259" s="84">
        <v>81748.780199999994</v>
      </c>
      <c r="J259" s="84">
        <v>82020.239099999992</v>
      </c>
      <c r="K259" s="84">
        <v>82473.687299999991</v>
      </c>
      <c r="L259" s="84">
        <v>83561.556299999997</v>
      </c>
      <c r="M259" s="84">
        <v>84155.309099999999</v>
      </c>
      <c r="N259" s="84">
        <v>85145.574899999992</v>
      </c>
      <c r="O259" s="84"/>
      <c r="P259" s="84">
        <v>92545.117499999993</v>
      </c>
      <c r="Q259" s="84">
        <v>92837.927100000001</v>
      </c>
      <c r="R259" s="84">
        <v>93324.926399999997</v>
      </c>
      <c r="S259" s="84">
        <v>94494.131399999998</v>
      </c>
      <c r="T259" s="84">
        <v>95132.618999999992</v>
      </c>
      <c r="U259" s="84">
        <v>96197.103899999987</v>
      </c>
    </row>
    <row r="260" spans="1:21" x14ac:dyDescent="0.25">
      <c r="A260" s="69" t="s">
        <v>1143</v>
      </c>
      <c r="B260" s="69" t="s">
        <v>285</v>
      </c>
      <c r="C260" s="61" t="s">
        <v>31</v>
      </c>
      <c r="D260" s="62" t="s">
        <v>25</v>
      </c>
      <c r="E260" s="63" t="s">
        <v>26</v>
      </c>
      <c r="F260" s="63">
        <v>310</v>
      </c>
      <c r="G260" s="63">
        <v>499</v>
      </c>
      <c r="H260" s="75"/>
      <c r="I260" s="76">
        <v>10551.312599999999</v>
      </c>
      <c r="J260" s="76">
        <v>10675.349999999999</v>
      </c>
      <c r="K260" s="76">
        <v>10882.756799999999</v>
      </c>
      <c r="L260" s="76">
        <v>11408.3907</v>
      </c>
      <c r="M260" s="76">
        <v>11691.033299999999</v>
      </c>
      <c r="N260" s="76">
        <v>12160.7487</v>
      </c>
      <c r="O260" s="76"/>
      <c r="P260" s="76">
        <v>12310.203599999999</v>
      </c>
      <c r="Q260" s="76">
        <v>12444.407999999999</v>
      </c>
      <c r="R260" s="76">
        <v>12666.0486</v>
      </c>
      <c r="S260" s="76">
        <v>13232.350499999999</v>
      </c>
      <c r="T260" s="76">
        <v>13535.327099999999</v>
      </c>
      <c r="U260" s="76">
        <v>14040.626999999999</v>
      </c>
    </row>
    <row r="261" spans="1:21" x14ac:dyDescent="0.25">
      <c r="A261" s="23" t="s">
        <v>1144</v>
      </c>
      <c r="B261" s="23" t="s">
        <v>286</v>
      </c>
      <c r="C261" s="28" t="s">
        <v>31</v>
      </c>
      <c r="D261" s="24" t="s">
        <v>27</v>
      </c>
      <c r="E261" s="25" t="s">
        <v>26</v>
      </c>
      <c r="F261" s="25">
        <v>391</v>
      </c>
      <c r="G261" s="25">
        <v>629</v>
      </c>
      <c r="H261" s="26"/>
      <c r="I261" s="42">
        <v>12398.656499999999</v>
      </c>
      <c r="J261" s="42">
        <v>12523.710599999999</v>
      </c>
      <c r="K261" s="42">
        <v>12730.100699999999</v>
      </c>
      <c r="L261" s="42">
        <v>13256.7513</v>
      </c>
      <c r="M261" s="42">
        <v>13538.377199999999</v>
      </c>
      <c r="N261" s="42">
        <v>14008.0926</v>
      </c>
      <c r="O261" s="42"/>
      <c r="P261" s="42">
        <v>14468.6577</v>
      </c>
      <c r="Q261" s="42">
        <v>14601.845399999998</v>
      </c>
      <c r="R261" s="42">
        <v>14824.502699999999</v>
      </c>
      <c r="S261" s="42">
        <v>15389.787899999999</v>
      </c>
      <c r="T261" s="42">
        <v>15692.764499999999</v>
      </c>
      <c r="U261" s="42">
        <v>16198.064399999999</v>
      </c>
    </row>
    <row r="262" spans="1:21" x14ac:dyDescent="0.25">
      <c r="A262" s="70" t="s">
        <v>1145</v>
      </c>
      <c r="B262" s="70" t="s">
        <v>287</v>
      </c>
      <c r="C262" s="64" t="s">
        <v>31</v>
      </c>
      <c r="D262" s="60" t="s">
        <v>1</v>
      </c>
      <c r="E262" s="65" t="s">
        <v>26</v>
      </c>
      <c r="F262" s="65">
        <v>472</v>
      </c>
      <c r="G262" s="65">
        <v>759</v>
      </c>
      <c r="H262" s="77"/>
      <c r="I262" s="82">
        <v>14368.0044</v>
      </c>
      <c r="J262" s="82">
        <v>14493.058499999999</v>
      </c>
      <c r="K262" s="82">
        <v>14699.4486</v>
      </c>
      <c r="L262" s="82">
        <v>15226.099199999999</v>
      </c>
      <c r="M262" s="82">
        <v>15507.7251</v>
      </c>
      <c r="N262" s="82">
        <v>15978.457199999999</v>
      </c>
      <c r="O262" s="82"/>
      <c r="P262" s="82">
        <v>16757.249400000001</v>
      </c>
      <c r="Q262" s="82">
        <v>16890.437099999999</v>
      </c>
      <c r="R262" s="82">
        <v>17113.094399999998</v>
      </c>
      <c r="S262" s="82">
        <v>17678.3796</v>
      </c>
      <c r="T262" s="82">
        <v>17981.356199999998</v>
      </c>
      <c r="U262" s="82">
        <v>18486.6561</v>
      </c>
    </row>
    <row r="263" spans="1:21" x14ac:dyDescent="0.25">
      <c r="A263" s="23" t="s">
        <v>1146</v>
      </c>
      <c r="B263" s="23" t="s">
        <v>288</v>
      </c>
      <c r="C263" s="28" t="s">
        <v>31</v>
      </c>
      <c r="D263" s="24" t="s">
        <v>2</v>
      </c>
      <c r="E263" s="25" t="s">
        <v>26</v>
      </c>
      <c r="F263" s="25">
        <v>553</v>
      </c>
      <c r="G263" s="25">
        <v>889</v>
      </c>
      <c r="H263" s="26"/>
      <c r="I263" s="42">
        <v>16260.0831</v>
      </c>
      <c r="J263" s="42">
        <v>16384.120499999997</v>
      </c>
      <c r="K263" s="42">
        <v>16591.527299999998</v>
      </c>
      <c r="L263" s="42">
        <v>17117.161199999999</v>
      </c>
      <c r="M263" s="42">
        <v>17399.803799999998</v>
      </c>
      <c r="N263" s="42">
        <v>17869.519199999999</v>
      </c>
      <c r="O263" s="42"/>
      <c r="P263" s="42">
        <v>18961.454999999998</v>
      </c>
      <c r="Q263" s="42">
        <v>19095.6594</v>
      </c>
      <c r="R263" s="42">
        <v>19317.3</v>
      </c>
      <c r="S263" s="42">
        <v>19883.601899999998</v>
      </c>
      <c r="T263" s="42">
        <v>20186.5785</v>
      </c>
      <c r="U263" s="42">
        <v>20691.878399999998</v>
      </c>
    </row>
    <row r="264" spans="1:21" x14ac:dyDescent="0.25">
      <c r="A264" s="70" t="s">
        <v>1147</v>
      </c>
      <c r="B264" s="70" t="s">
        <v>289</v>
      </c>
      <c r="C264" s="64" t="s">
        <v>31</v>
      </c>
      <c r="D264" s="60" t="s">
        <v>3</v>
      </c>
      <c r="E264" s="65" t="s">
        <v>26</v>
      </c>
      <c r="F264" s="65">
        <v>634</v>
      </c>
      <c r="G264" s="65">
        <v>1019</v>
      </c>
      <c r="H264" s="77"/>
      <c r="I264" s="82">
        <v>18110.4771</v>
      </c>
      <c r="J264" s="82">
        <v>18234.514499999997</v>
      </c>
      <c r="K264" s="82">
        <v>18441.921299999998</v>
      </c>
      <c r="L264" s="82">
        <v>18967.555199999999</v>
      </c>
      <c r="M264" s="82">
        <v>19250.197799999998</v>
      </c>
      <c r="N264" s="82">
        <v>19719.913199999999</v>
      </c>
      <c r="O264" s="82"/>
      <c r="P264" s="82">
        <v>21121.942499999997</v>
      </c>
      <c r="Q264" s="82">
        <v>21256.1469</v>
      </c>
      <c r="R264" s="82">
        <v>21478.804199999999</v>
      </c>
      <c r="S264" s="82">
        <v>22044.089399999997</v>
      </c>
      <c r="T264" s="82">
        <v>22347.065999999999</v>
      </c>
      <c r="U264" s="82">
        <v>22852.365899999997</v>
      </c>
    </row>
    <row r="265" spans="1:21" x14ac:dyDescent="0.25">
      <c r="A265" s="23" t="s">
        <v>1148</v>
      </c>
      <c r="B265" s="23" t="s">
        <v>290</v>
      </c>
      <c r="C265" s="28" t="s">
        <v>31</v>
      </c>
      <c r="D265" s="24" t="s">
        <v>4</v>
      </c>
      <c r="E265" s="25" t="s">
        <v>26</v>
      </c>
      <c r="F265" s="25">
        <v>715</v>
      </c>
      <c r="G265" s="25">
        <v>1150</v>
      </c>
      <c r="H265" s="26"/>
      <c r="I265" s="42">
        <v>19958.8377</v>
      </c>
      <c r="J265" s="42">
        <v>20082.875099999997</v>
      </c>
      <c r="K265" s="42">
        <v>20289.265199999998</v>
      </c>
      <c r="L265" s="42">
        <v>20815.915799999999</v>
      </c>
      <c r="M265" s="42">
        <v>21097.541699999998</v>
      </c>
      <c r="N265" s="42">
        <v>21568.273799999999</v>
      </c>
      <c r="O265" s="42"/>
      <c r="P265" s="42">
        <v>23280.3966</v>
      </c>
      <c r="Q265" s="42">
        <v>23413.584299999999</v>
      </c>
      <c r="R265" s="42">
        <v>23636.241599999998</v>
      </c>
      <c r="S265" s="42">
        <v>24201.5268</v>
      </c>
      <c r="T265" s="42">
        <v>24504.503399999998</v>
      </c>
      <c r="U265" s="42">
        <v>25009.8033</v>
      </c>
    </row>
    <row r="266" spans="1:21" x14ac:dyDescent="0.25">
      <c r="A266" s="70" t="s">
        <v>1149</v>
      </c>
      <c r="B266" s="70" t="s">
        <v>291</v>
      </c>
      <c r="C266" s="64" t="s">
        <v>31</v>
      </c>
      <c r="D266" s="60" t="s">
        <v>5</v>
      </c>
      <c r="E266" s="65" t="s">
        <v>26</v>
      </c>
      <c r="F266" s="65">
        <v>796</v>
      </c>
      <c r="G266" s="65">
        <v>1280</v>
      </c>
      <c r="H266" s="77"/>
      <c r="I266" s="82">
        <v>21849.899699999998</v>
      </c>
      <c r="J266" s="82">
        <v>21973.937099999999</v>
      </c>
      <c r="K266" s="82">
        <v>22181.3439</v>
      </c>
      <c r="L266" s="82">
        <v>22707.994499999997</v>
      </c>
      <c r="M266" s="82">
        <v>22989.6204</v>
      </c>
      <c r="N266" s="82">
        <v>23459.335799999997</v>
      </c>
      <c r="O266" s="82"/>
      <c r="P266" s="82">
        <v>25484.602199999998</v>
      </c>
      <c r="Q266" s="82">
        <v>25618.8066</v>
      </c>
      <c r="R266" s="82">
        <v>25841.463899999999</v>
      </c>
      <c r="S266" s="82">
        <v>26406.749099999997</v>
      </c>
      <c r="T266" s="82">
        <v>26709.725699999999</v>
      </c>
      <c r="U266" s="82">
        <v>27215.025599999997</v>
      </c>
    </row>
    <row r="267" spans="1:21" x14ac:dyDescent="0.25">
      <c r="A267" s="23" t="s">
        <v>1150</v>
      </c>
      <c r="B267" s="23" t="s">
        <v>292</v>
      </c>
      <c r="C267" s="28" t="s">
        <v>31</v>
      </c>
      <c r="D267" s="24" t="s">
        <v>6</v>
      </c>
      <c r="E267" s="25" t="s">
        <v>26</v>
      </c>
      <c r="F267" s="25">
        <v>880</v>
      </c>
      <c r="G267" s="25">
        <v>1415</v>
      </c>
      <c r="H267" s="26"/>
      <c r="I267" s="42">
        <v>23857.8822</v>
      </c>
      <c r="J267" s="42">
        <v>23981.919599999997</v>
      </c>
      <c r="K267" s="42">
        <v>24189.326399999998</v>
      </c>
      <c r="L267" s="42">
        <v>24714.960299999999</v>
      </c>
      <c r="M267" s="42">
        <v>24996.586199999998</v>
      </c>
      <c r="N267" s="42">
        <v>25467.318299999999</v>
      </c>
      <c r="O267" s="42"/>
      <c r="P267" s="42">
        <v>27814.8786</v>
      </c>
      <c r="Q267" s="42">
        <v>27948.066299999999</v>
      </c>
      <c r="R267" s="42">
        <v>28170.723599999998</v>
      </c>
      <c r="S267" s="42">
        <v>28736.0088</v>
      </c>
      <c r="T267" s="42">
        <v>29038.985399999998</v>
      </c>
      <c r="U267" s="42">
        <v>29545.302</v>
      </c>
    </row>
    <row r="268" spans="1:21" x14ac:dyDescent="0.25">
      <c r="A268" s="70" t="s">
        <v>1151</v>
      </c>
      <c r="B268" s="70" t="s">
        <v>293</v>
      </c>
      <c r="C268" s="64" t="s">
        <v>31</v>
      </c>
      <c r="D268" s="60" t="s">
        <v>7</v>
      </c>
      <c r="E268" s="65" t="s">
        <v>26</v>
      </c>
      <c r="F268" s="65">
        <v>964</v>
      </c>
      <c r="G268" s="65">
        <v>1550</v>
      </c>
      <c r="H268" s="77"/>
      <c r="I268" s="82">
        <v>25708.276199999997</v>
      </c>
      <c r="J268" s="82">
        <v>25832.313599999998</v>
      </c>
      <c r="K268" s="82">
        <v>26039.720399999998</v>
      </c>
      <c r="L268" s="82">
        <v>26565.354299999999</v>
      </c>
      <c r="M268" s="82">
        <v>26846.980199999998</v>
      </c>
      <c r="N268" s="82">
        <v>27317.712299999999</v>
      </c>
      <c r="O268" s="82"/>
      <c r="P268" s="82">
        <v>29975.366099999999</v>
      </c>
      <c r="Q268" s="82">
        <v>30108.553799999998</v>
      </c>
      <c r="R268" s="82">
        <v>30331.211099999997</v>
      </c>
      <c r="S268" s="82">
        <v>30896.496299999999</v>
      </c>
      <c r="T268" s="82">
        <v>31199.472899999997</v>
      </c>
      <c r="U268" s="82">
        <v>31705.789499999999</v>
      </c>
    </row>
    <row r="269" spans="1:21" x14ac:dyDescent="0.25">
      <c r="A269" s="23" t="s">
        <v>1152</v>
      </c>
      <c r="B269" s="23" t="s">
        <v>294</v>
      </c>
      <c r="C269" s="28" t="s">
        <v>31</v>
      </c>
      <c r="D269" s="24" t="s">
        <v>8</v>
      </c>
      <c r="E269" s="25" t="s">
        <v>26</v>
      </c>
      <c r="F269" s="25">
        <v>1048</v>
      </c>
      <c r="G269" s="25">
        <v>1685</v>
      </c>
      <c r="H269" s="26"/>
      <c r="I269" s="42">
        <v>27555.6201</v>
      </c>
      <c r="J269" s="42">
        <v>27679.657499999998</v>
      </c>
      <c r="K269" s="42">
        <v>27887.064299999998</v>
      </c>
      <c r="L269" s="42">
        <v>28412.698199999999</v>
      </c>
      <c r="M269" s="42">
        <v>28695.340799999998</v>
      </c>
      <c r="N269" s="42">
        <v>29165.056199999999</v>
      </c>
      <c r="O269" s="42"/>
      <c r="P269" s="42">
        <v>32132.803499999998</v>
      </c>
      <c r="Q269" s="42">
        <v>32265.991199999997</v>
      </c>
      <c r="R269" s="42">
        <v>32488.648499999999</v>
      </c>
      <c r="S269" s="42">
        <v>33054.950400000002</v>
      </c>
      <c r="T269" s="42">
        <v>33357.926999999996</v>
      </c>
      <c r="U269" s="42">
        <v>33863.226900000001</v>
      </c>
    </row>
    <row r="270" spans="1:21" x14ac:dyDescent="0.25">
      <c r="A270" s="70" t="s">
        <v>1153</v>
      </c>
      <c r="B270" s="70" t="s">
        <v>295</v>
      </c>
      <c r="C270" s="64" t="s">
        <v>31</v>
      </c>
      <c r="D270" s="60" t="s">
        <v>9</v>
      </c>
      <c r="E270" s="65" t="s">
        <v>26</v>
      </c>
      <c r="F270" s="65">
        <v>1132</v>
      </c>
      <c r="G270" s="65">
        <v>1820</v>
      </c>
      <c r="H270" s="77"/>
      <c r="I270" s="82">
        <v>29447.698799999998</v>
      </c>
      <c r="J270" s="82">
        <v>29571.736199999999</v>
      </c>
      <c r="K270" s="82">
        <v>29779.142999999996</v>
      </c>
      <c r="L270" s="82">
        <v>30304.776899999997</v>
      </c>
      <c r="M270" s="82">
        <v>30587.419499999996</v>
      </c>
      <c r="N270" s="82">
        <v>31057.134899999997</v>
      </c>
      <c r="O270" s="82"/>
      <c r="P270" s="82">
        <v>34338.025799999996</v>
      </c>
      <c r="Q270" s="82">
        <v>34471.213499999998</v>
      </c>
      <c r="R270" s="82">
        <v>34693.870799999997</v>
      </c>
      <c r="S270" s="82">
        <v>35259.155999999995</v>
      </c>
      <c r="T270" s="82">
        <v>35563.149299999997</v>
      </c>
      <c r="U270" s="82">
        <v>36068.449199999995</v>
      </c>
    </row>
    <row r="271" spans="1:21" x14ac:dyDescent="0.25">
      <c r="A271" s="23" t="s">
        <v>1154</v>
      </c>
      <c r="B271" s="23" t="s">
        <v>296</v>
      </c>
      <c r="C271" s="28" t="s">
        <v>31</v>
      </c>
      <c r="D271" s="24" t="s">
        <v>10</v>
      </c>
      <c r="E271" s="25" t="s">
        <v>26</v>
      </c>
      <c r="F271" s="25">
        <v>1216</v>
      </c>
      <c r="G271" s="25">
        <v>1955</v>
      </c>
      <c r="H271" s="26"/>
      <c r="I271" s="42">
        <v>31295.042699999998</v>
      </c>
      <c r="J271" s="42">
        <v>31420.096799999999</v>
      </c>
      <c r="K271" s="42">
        <v>31626.486899999996</v>
      </c>
      <c r="L271" s="42">
        <v>32153.137499999997</v>
      </c>
      <c r="M271" s="42">
        <v>32434.763399999996</v>
      </c>
      <c r="N271" s="42">
        <v>32904.478799999997</v>
      </c>
      <c r="O271" s="42"/>
      <c r="P271" s="42">
        <v>36495.463199999998</v>
      </c>
      <c r="Q271" s="42">
        <v>36628.650900000001</v>
      </c>
      <c r="R271" s="42">
        <v>36851.308199999999</v>
      </c>
      <c r="S271" s="42">
        <v>37417.610099999998</v>
      </c>
      <c r="T271" s="42">
        <v>37720.5867</v>
      </c>
      <c r="U271" s="42">
        <v>38225.886599999998</v>
      </c>
    </row>
    <row r="272" spans="1:21" x14ac:dyDescent="0.25">
      <c r="A272" s="70" t="s">
        <v>1155</v>
      </c>
      <c r="B272" s="70" t="s">
        <v>297</v>
      </c>
      <c r="C272" s="64" t="s">
        <v>31</v>
      </c>
      <c r="D272" s="60" t="s">
        <v>11</v>
      </c>
      <c r="E272" s="65" t="s">
        <v>26</v>
      </c>
      <c r="F272" s="65">
        <v>1300</v>
      </c>
      <c r="G272" s="65">
        <v>2090</v>
      </c>
      <c r="H272" s="77"/>
      <c r="I272" s="82">
        <v>33343.693200000002</v>
      </c>
      <c r="J272" s="82">
        <v>33467.730599999995</v>
      </c>
      <c r="K272" s="82">
        <v>33675.1374</v>
      </c>
      <c r="L272" s="82">
        <v>34200.7713</v>
      </c>
      <c r="M272" s="82">
        <v>34483.4139</v>
      </c>
      <c r="N272" s="82">
        <v>34953.129300000001</v>
      </c>
      <c r="O272" s="82"/>
      <c r="P272" s="82">
        <v>38869.457699999999</v>
      </c>
      <c r="Q272" s="82">
        <v>39002.645399999994</v>
      </c>
      <c r="R272" s="82">
        <v>39225.3027</v>
      </c>
      <c r="S272" s="82">
        <v>39790.587899999999</v>
      </c>
      <c r="T272" s="82">
        <v>40093.5645</v>
      </c>
      <c r="U272" s="82">
        <v>40598.864399999999</v>
      </c>
    </row>
    <row r="273" spans="1:21" x14ac:dyDescent="0.25">
      <c r="A273" s="23" t="s">
        <v>1156</v>
      </c>
      <c r="B273" s="23" t="s">
        <v>298</v>
      </c>
      <c r="C273" s="28" t="s">
        <v>31</v>
      </c>
      <c r="D273" s="24" t="s">
        <v>12</v>
      </c>
      <c r="E273" s="25" t="s">
        <v>26</v>
      </c>
      <c r="F273" s="25">
        <v>1384</v>
      </c>
      <c r="G273" s="25">
        <v>2225</v>
      </c>
      <c r="H273" s="26"/>
      <c r="I273" s="42">
        <v>35235.7719</v>
      </c>
      <c r="J273" s="42">
        <v>35359.809300000001</v>
      </c>
      <c r="K273" s="42">
        <v>35566.199399999998</v>
      </c>
      <c r="L273" s="42">
        <v>36092.85</v>
      </c>
      <c r="M273" s="42">
        <v>36374.475899999998</v>
      </c>
      <c r="N273" s="42">
        <v>36845.207999999999</v>
      </c>
      <c r="O273" s="42"/>
      <c r="P273" s="42">
        <v>41073.6633</v>
      </c>
      <c r="Q273" s="42">
        <v>41207.867699999995</v>
      </c>
      <c r="R273" s="42">
        <v>41430.524999999994</v>
      </c>
      <c r="S273" s="42">
        <v>41995.8102</v>
      </c>
      <c r="T273" s="42">
        <v>42298.786799999994</v>
      </c>
      <c r="U273" s="42">
        <v>42804.0867</v>
      </c>
    </row>
    <row r="274" spans="1:21" x14ac:dyDescent="0.25">
      <c r="A274" s="70" t="s">
        <v>1157</v>
      </c>
      <c r="B274" s="70" t="s">
        <v>299</v>
      </c>
      <c r="C274" s="64" t="s">
        <v>31</v>
      </c>
      <c r="D274" s="60" t="s">
        <v>13</v>
      </c>
      <c r="E274" s="65" t="s">
        <v>26</v>
      </c>
      <c r="F274" s="65">
        <v>1468</v>
      </c>
      <c r="G274" s="65">
        <v>2360</v>
      </c>
      <c r="H274" s="77"/>
      <c r="I274" s="82">
        <v>37375.9254</v>
      </c>
      <c r="J274" s="82">
        <v>37562.998199999995</v>
      </c>
      <c r="K274" s="82">
        <v>37873.091699999997</v>
      </c>
      <c r="L274" s="82">
        <v>38662.050899999995</v>
      </c>
      <c r="M274" s="82">
        <v>39084.998099999997</v>
      </c>
      <c r="N274" s="82">
        <v>39790.587899999999</v>
      </c>
      <c r="O274" s="82"/>
      <c r="P274" s="82">
        <v>43546.277699999999</v>
      </c>
      <c r="Q274" s="82">
        <v>43746.567599999995</v>
      </c>
      <c r="R274" s="82">
        <v>44081.061900000001</v>
      </c>
      <c r="S274" s="82">
        <v>44928.989699999998</v>
      </c>
      <c r="T274" s="82">
        <v>45384.471299999997</v>
      </c>
      <c r="U274" s="82">
        <v>46141.912799999998</v>
      </c>
    </row>
    <row r="275" spans="1:21" x14ac:dyDescent="0.25">
      <c r="A275" s="23" t="s">
        <v>1158</v>
      </c>
      <c r="B275" s="23" t="s">
        <v>300</v>
      </c>
      <c r="C275" s="28" t="s">
        <v>31</v>
      </c>
      <c r="D275" s="24" t="s">
        <v>14</v>
      </c>
      <c r="E275" s="25" t="s">
        <v>26</v>
      </c>
      <c r="F275" s="25">
        <v>1552</v>
      </c>
      <c r="G275" s="25">
        <v>2495</v>
      </c>
      <c r="H275" s="26"/>
      <c r="I275" s="42">
        <v>39224.286</v>
      </c>
      <c r="J275" s="42">
        <v>39410.342099999994</v>
      </c>
      <c r="K275" s="42">
        <v>39720.435599999997</v>
      </c>
      <c r="L275" s="42">
        <v>40509.394799999995</v>
      </c>
      <c r="M275" s="42">
        <v>40933.358699999997</v>
      </c>
      <c r="N275" s="42">
        <v>41637.931799999998</v>
      </c>
      <c r="O275" s="42"/>
      <c r="P275" s="42">
        <v>45704.731799999994</v>
      </c>
      <c r="Q275" s="42">
        <v>45905.021699999998</v>
      </c>
      <c r="R275" s="42">
        <v>46238.499299999996</v>
      </c>
      <c r="S275" s="42">
        <v>47086.427099999994</v>
      </c>
      <c r="T275" s="42">
        <v>47541.9087</v>
      </c>
      <c r="U275" s="42">
        <v>48299.350199999993</v>
      </c>
    </row>
    <row r="276" spans="1:21" x14ac:dyDescent="0.25">
      <c r="A276" s="70" t="s">
        <v>1159</v>
      </c>
      <c r="B276" s="70" t="s">
        <v>301</v>
      </c>
      <c r="C276" s="64" t="s">
        <v>31</v>
      </c>
      <c r="D276" s="60" t="s">
        <v>15</v>
      </c>
      <c r="E276" s="65" t="s">
        <v>26</v>
      </c>
      <c r="F276" s="65">
        <v>1636</v>
      </c>
      <c r="G276" s="65">
        <v>2630</v>
      </c>
      <c r="H276" s="77"/>
      <c r="I276" s="82">
        <v>41100.097499999996</v>
      </c>
      <c r="J276" s="82">
        <v>41286.153599999998</v>
      </c>
      <c r="K276" s="82">
        <v>41596.247100000001</v>
      </c>
      <c r="L276" s="82">
        <v>42386.222999999998</v>
      </c>
      <c r="M276" s="82">
        <v>42809.1702</v>
      </c>
      <c r="N276" s="82">
        <v>43513.743299999995</v>
      </c>
      <c r="O276" s="82"/>
      <c r="P276" s="82">
        <v>47892.6702</v>
      </c>
      <c r="Q276" s="82">
        <v>48092.960099999997</v>
      </c>
      <c r="R276" s="82">
        <v>48426.437699999995</v>
      </c>
      <c r="S276" s="82">
        <v>49274.3655</v>
      </c>
      <c r="T276" s="82">
        <v>49729.847099999999</v>
      </c>
      <c r="U276" s="82">
        <v>50487.2886</v>
      </c>
    </row>
    <row r="277" spans="1:21" x14ac:dyDescent="0.25">
      <c r="A277" s="23" t="s">
        <v>1160</v>
      </c>
      <c r="B277" s="23" t="s">
        <v>302</v>
      </c>
      <c r="C277" s="28" t="s">
        <v>31</v>
      </c>
      <c r="D277" s="24" t="s">
        <v>16</v>
      </c>
      <c r="E277" s="25" t="s">
        <v>26</v>
      </c>
      <c r="F277" s="25">
        <v>1720</v>
      </c>
      <c r="G277" s="25">
        <v>2765</v>
      </c>
      <c r="H277" s="26"/>
      <c r="I277" s="42">
        <v>43227.033899999995</v>
      </c>
      <c r="J277" s="42">
        <v>43414.106699999997</v>
      </c>
      <c r="K277" s="42">
        <v>43724.200199999999</v>
      </c>
      <c r="L277" s="42">
        <v>44513.159399999997</v>
      </c>
      <c r="M277" s="42">
        <v>44936.106599999999</v>
      </c>
      <c r="N277" s="42">
        <v>45641.696400000001</v>
      </c>
      <c r="O277" s="42"/>
      <c r="P277" s="42">
        <v>50351.050799999997</v>
      </c>
      <c r="Q277" s="42">
        <v>50551.340699999993</v>
      </c>
      <c r="R277" s="42">
        <v>50885.834999999999</v>
      </c>
      <c r="S277" s="42">
        <v>51733.762799999997</v>
      </c>
      <c r="T277" s="42">
        <v>52188.227699999996</v>
      </c>
      <c r="U277" s="42">
        <v>52946.685899999997</v>
      </c>
    </row>
    <row r="278" spans="1:21" x14ac:dyDescent="0.25">
      <c r="A278" s="70" t="s">
        <v>1161</v>
      </c>
      <c r="B278" s="70" t="s">
        <v>303</v>
      </c>
      <c r="C278" s="64" t="s">
        <v>31</v>
      </c>
      <c r="D278" s="60" t="s">
        <v>17</v>
      </c>
      <c r="E278" s="65" t="s">
        <v>26</v>
      </c>
      <c r="F278" s="65">
        <v>1804</v>
      </c>
      <c r="G278" s="65">
        <v>2900</v>
      </c>
      <c r="H278" s="77"/>
      <c r="I278" s="82">
        <v>45075.394499999995</v>
      </c>
      <c r="J278" s="82">
        <v>45261.450599999996</v>
      </c>
      <c r="K278" s="82">
        <v>45571.544099999999</v>
      </c>
      <c r="L278" s="82">
        <v>46361.52</v>
      </c>
      <c r="M278" s="82">
        <v>46784.467199999999</v>
      </c>
      <c r="N278" s="82">
        <v>47489.040300000001</v>
      </c>
      <c r="O278" s="82"/>
      <c r="P278" s="82">
        <v>52509.5049</v>
      </c>
      <c r="Q278" s="82">
        <v>52709.794799999996</v>
      </c>
      <c r="R278" s="82">
        <v>53043.272399999994</v>
      </c>
      <c r="S278" s="82">
        <v>53891.200199999999</v>
      </c>
      <c r="T278" s="82">
        <v>54346.681799999998</v>
      </c>
      <c r="U278" s="82">
        <v>55104.123299999999</v>
      </c>
    </row>
    <row r="279" spans="1:21" x14ac:dyDescent="0.25">
      <c r="A279" s="23" t="s">
        <v>1162</v>
      </c>
      <c r="B279" s="23" t="s">
        <v>304</v>
      </c>
      <c r="C279" s="28" t="s">
        <v>31</v>
      </c>
      <c r="D279" s="24" t="s">
        <v>18</v>
      </c>
      <c r="E279" s="25" t="s">
        <v>26</v>
      </c>
      <c r="F279" s="25">
        <v>1888</v>
      </c>
      <c r="G279" s="25">
        <v>3035</v>
      </c>
      <c r="H279" s="26"/>
      <c r="I279" s="42">
        <v>46922.738399999995</v>
      </c>
      <c r="J279" s="42">
        <v>47108.794499999996</v>
      </c>
      <c r="K279" s="42">
        <v>47419.904699999999</v>
      </c>
      <c r="L279" s="42">
        <v>48208.863899999997</v>
      </c>
      <c r="M279" s="42">
        <v>48631.811099999999</v>
      </c>
      <c r="N279" s="42">
        <v>49337.400900000001</v>
      </c>
      <c r="O279" s="42"/>
      <c r="P279" s="42">
        <v>54666.942299999995</v>
      </c>
      <c r="Q279" s="42">
        <v>54867.232199999999</v>
      </c>
      <c r="R279" s="42">
        <v>55200.709799999997</v>
      </c>
      <c r="S279" s="42">
        <v>56048.637599999995</v>
      </c>
      <c r="T279" s="42">
        <v>56504.119199999994</v>
      </c>
      <c r="U279" s="42">
        <v>57261.560699999995</v>
      </c>
    </row>
    <row r="280" spans="1:21" ht="15.75" thickBot="1" x14ac:dyDescent="0.3">
      <c r="A280" s="71" t="s">
        <v>1163</v>
      </c>
      <c r="B280" s="71" t="s">
        <v>305</v>
      </c>
      <c r="C280" s="66" t="s">
        <v>31</v>
      </c>
      <c r="D280" s="67" t="s">
        <v>19</v>
      </c>
      <c r="E280" s="68" t="s">
        <v>26</v>
      </c>
      <c r="F280" s="68">
        <v>1972</v>
      </c>
      <c r="G280" s="68">
        <v>3170</v>
      </c>
      <c r="H280" s="78"/>
      <c r="I280" s="84">
        <v>48816.8505</v>
      </c>
      <c r="J280" s="84">
        <v>49003.923299999995</v>
      </c>
      <c r="K280" s="84">
        <v>49314.016799999998</v>
      </c>
      <c r="L280" s="84">
        <v>50102.975999999995</v>
      </c>
      <c r="M280" s="84">
        <v>50525.923199999997</v>
      </c>
      <c r="N280" s="84">
        <v>51231.512999999999</v>
      </c>
      <c r="O280" s="84"/>
      <c r="P280" s="84">
        <v>56874.197999999997</v>
      </c>
      <c r="Q280" s="84">
        <v>57074.4879</v>
      </c>
      <c r="R280" s="84">
        <v>57408.982199999999</v>
      </c>
      <c r="S280" s="84">
        <v>58256.909999999996</v>
      </c>
      <c r="T280" s="84">
        <v>58711.374899999995</v>
      </c>
      <c r="U280" s="84">
        <v>59469.833099999996</v>
      </c>
    </row>
    <row r="281" spans="1:21" x14ac:dyDescent="0.25">
      <c r="A281" s="69" t="s">
        <v>1164</v>
      </c>
      <c r="B281" s="69" t="s">
        <v>306</v>
      </c>
      <c r="C281" s="61" t="s">
        <v>31</v>
      </c>
      <c r="D281" s="62" t="s">
        <v>25</v>
      </c>
      <c r="E281" s="63" t="s">
        <v>20</v>
      </c>
      <c r="F281" s="63">
        <v>516</v>
      </c>
      <c r="G281" s="63">
        <v>830</v>
      </c>
      <c r="H281" s="75"/>
      <c r="I281" s="76">
        <v>13970.474699999999</v>
      </c>
      <c r="J281" s="76">
        <v>14122.9797</v>
      </c>
      <c r="K281" s="76">
        <v>14377.154699999999</v>
      </c>
      <c r="L281" s="76">
        <v>15002.4252</v>
      </c>
      <c r="M281" s="76">
        <v>15342.002999999999</v>
      </c>
      <c r="N281" s="76">
        <v>15907.288199999999</v>
      </c>
      <c r="O281" s="76"/>
      <c r="P281" s="76">
        <v>16107.578099999999</v>
      </c>
      <c r="Q281" s="76">
        <v>16271.266799999999</v>
      </c>
      <c r="R281" s="76">
        <v>16544.759099999999</v>
      </c>
      <c r="S281" s="76">
        <v>17217.8145</v>
      </c>
      <c r="T281" s="76">
        <v>17581.793099999999</v>
      </c>
      <c r="U281" s="76">
        <v>18189.779699999999</v>
      </c>
    </row>
    <row r="282" spans="1:21" x14ac:dyDescent="0.25">
      <c r="A282" s="23" t="s">
        <v>1165</v>
      </c>
      <c r="B282" s="23" t="s">
        <v>307</v>
      </c>
      <c r="C282" s="28" t="s">
        <v>31</v>
      </c>
      <c r="D282" s="24" t="s">
        <v>27</v>
      </c>
      <c r="E282" s="25" t="s">
        <v>20</v>
      </c>
      <c r="F282" s="25">
        <v>649</v>
      </c>
      <c r="G282" s="25">
        <v>1044</v>
      </c>
      <c r="H282" s="26"/>
      <c r="I282" s="42">
        <v>16719.6315</v>
      </c>
      <c r="J282" s="42">
        <v>16872.136500000001</v>
      </c>
      <c r="K282" s="42">
        <v>17126.3115</v>
      </c>
      <c r="L282" s="42">
        <v>17752.598699999999</v>
      </c>
      <c r="M282" s="42">
        <v>18091.159799999998</v>
      </c>
      <c r="N282" s="42">
        <v>18656.445</v>
      </c>
      <c r="O282" s="42"/>
      <c r="P282" s="42">
        <v>19249.181099999998</v>
      </c>
      <c r="Q282" s="42">
        <v>19413.886500000001</v>
      </c>
      <c r="R282" s="42">
        <v>19687.378799999999</v>
      </c>
      <c r="S282" s="42">
        <v>20359.4175</v>
      </c>
      <c r="T282" s="42">
        <v>20724.412799999998</v>
      </c>
      <c r="U282" s="42">
        <v>21331.382699999998</v>
      </c>
    </row>
    <row r="283" spans="1:21" x14ac:dyDescent="0.25">
      <c r="A283" s="70" t="s">
        <v>1166</v>
      </c>
      <c r="B283" s="70" t="s">
        <v>308</v>
      </c>
      <c r="C283" s="64" t="s">
        <v>31</v>
      </c>
      <c r="D283" s="60" t="s">
        <v>1</v>
      </c>
      <c r="E283" s="65" t="s">
        <v>20</v>
      </c>
      <c r="F283" s="65">
        <v>782</v>
      </c>
      <c r="G283" s="65">
        <v>1257</v>
      </c>
      <c r="H283" s="77"/>
      <c r="I283" s="82">
        <v>19596.892499999998</v>
      </c>
      <c r="J283" s="82">
        <v>19750.414199999999</v>
      </c>
      <c r="K283" s="82">
        <v>20004.589199999999</v>
      </c>
      <c r="L283" s="82">
        <v>20629.859699999997</v>
      </c>
      <c r="M283" s="82">
        <v>20969.4375</v>
      </c>
      <c r="N283" s="82">
        <v>21534.722699999998</v>
      </c>
      <c r="O283" s="82"/>
      <c r="P283" s="82">
        <v>22530.072</v>
      </c>
      <c r="Q283" s="82">
        <v>22693.760699999999</v>
      </c>
      <c r="R283" s="82">
        <v>22967.252999999997</v>
      </c>
      <c r="S283" s="82">
        <v>23640.308399999998</v>
      </c>
      <c r="T283" s="82">
        <v>24004.287</v>
      </c>
      <c r="U283" s="82">
        <v>24612.273599999997</v>
      </c>
    </row>
    <row r="284" spans="1:21" x14ac:dyDescent="0.25">
      <c r="A284" s="23" t="s">
        <v>1167</v>
      </c>
      <c r="B284" s="23" t="s">
        <v>309</v>
      </c>
      <c r="C284" s="28" t="s">
        <v>31</v>
      </c>
      <c r="D284" s="24" t="s">
        <v>2</v>
      </c>
      <c r="E284" s="25" t="s">
        <v>20</v>
      </c>
      <c r="F284" s="25">
        <v>915</v>
      </c>
      <c r="G284" s="25">
        <v>1471</v>
      </c>
      <c r="H284" s="26"/>
      <c r="I284" s="42">
        <v>22428.401999999998</v>
      </c>
      <c r="J284" s="42">
        <v>22581.923699999999</v>
      </c>
      <c r="K284" s="42">
        <v>22836.098699999999</v>
      </c>
      <c r="L284" s="42">
        <v>23461.369199999997</v>
      </c>
      <c r="M284" s="42">
        <v>23800.947</v>
      </c>
      <c r="N284" s="42">
        <v>24366.232199999999</v>
      </c>
      <c r="O284" s="42"/>
      <c r="P284" s="42">
        <v>25760.127899999999</v>
      </c>
      <c r="Q284" s="42">
        <v>25923.816599999998</v>
      </c>
      <c r="R284" s="42">
        <v>26197.3089</v>
      </c>
      <c r="S284" s="42">
        <v>26870.364299999997</v>
      </c>
      <c r="T284" s="42">
        <v>27234.3429</v>
      </c>
      <c r="U284" s="42">
        <v>27842.3295</v>
      </c>
    </row>
    <row r="285" spans="1:21" x14ac:dyDescent="0.25">
      <c r="A285" s="70" t="s">
        <v>1168</v>
      </c>
      <c r="B285" s="70" t="s">
        <v>310</v>
      </c>
      <c r="C285" s="64" t="s">
        <v>31</v>
      </c>
      <c r="D285" s="60" t="s">
        <v>3</v>
      </c>
      <c r="E285" s="65" t="s">
        <v>20</v>
      </c>
      <c r="F285" s="65">
        <v>1048</v>
      </c>
      <c r="G285" s="65">
        <v>1685</v>
      </c>
      <c r="H285" s="77"/>
      <c r="I285" s="82">
        <v>25180.608899999999</v>
      </c>
      <c r="J285" s="82">
        <v>25334.130599999997</v>
      </c>
      <c r="K285" s="82">
        <v>25588.3056</v>
      </c>
      <c r="L285" s="82">
        <v>26213.576099999998</v>
      </c>
      <c r="M285" s="82">
        <v>26553.153899999998</v>
      </c>
      <c r="N285" s="82">
        <v>27118.4391</v>
      </c>
      <c r="O285" s="82"/>
      <c r="P285" s="82">
        <v>28904.780999999999</v>
      </c>
      <c r="Q285" s="82">
        <v>29069.486399999998</v>
      </c>
      <c r="R285" s="82">
        <v>29342.9787</v>
      </c>
      <c r="S285" s="82">
        <v>30015.017399999997</v>
      </c>
      <c r="T285" s="82">
        <v>30380.012699999999</v>
      </c>
      <c r="U285" s="82">
        <v>30986.982599999999</v>
      </c>
    </row>
    <row r="286" spans="1:21" x14ac:dyDescent="0.25">
      <c r="A286" s="23" t="s">
        <v>1169</v>
      </c>
      <c r="B286" s="23" t="s">
        <v>311</v>
      </c>
      <c r="C286" s="28" t="s">
        <v>31</v>
      </c>
      <c r="D286" s="24" t="s">
        <v>4</v>
      </c>
      <c r="E286" s="25" t="s">
        <v>20</v>
      </c>
      <c r="F286" s="25">
        <v>1181</v>
      </c>
      <c r="G286" s="25">
        <v>1898</v>
      </c>
      <c r="H286" s="26"/>
      <c r="I286" s="42">
        <v>27930.7824</v>
      </c>
      <c r="J286" s="42">
        <v>28083.287399999997</v>
      </c>
      <c r="K286" s="42">
        <v>28337.462399999997</v>
      </c>
      <c r="L286" s="42">
        <v>28963.749599999999</v>
      </c>
      <c r="M286" s="42">
        <v>29302.310699999998</v>
      </c>
      <c r="N286" s="42">
        <v>29867.595899999997</v>
      </c>
      <c r="O286" s="42"/>
      <c r="P286" s="42">
        <v>32047.400699999998</v>
      </c>
      <c r="Q286" s="42">
        <v>32211.089399999997</v>
      </c>
      <c r="R286" s="42">
        <v>32484.581699999999</v>
      </c>
      <c r="S286" s="42">
        <v>33157.6371</v>
      </c>
      <c r="T286" s="42">
        <v>33521.615699999995</v>
      </c>
      <c r="U286" s="42">
        <v>34129.602299999999</v>
      </c>
    </row>
    <row r="287" spans="1:21" x14ac:dyDescent="0.25">
      <c r="A287" s="70" t="s">
        <v>1170</v>
      </c>
      <c r="B287" s="70" t="s">
        <v>312</v>
      </c>
      <c r="C287" s="64" t="s">
        <v>31</v>
      </c>
      <c r="D287" s="60" t="s">
        <v>5</v>
      </c>
      <c r="E287" s="65" t="s">
        <v>20</v>
      </c>
      <c r="F287" s="65">
        <v>1314</v>
      </c>
      <c r="G287" s="65">
        <v>2112</v>
      </c>
      <c r="H287" s="77"/>
      <c r="I287" s="82">
        <v>30762.291899999997</v>
      </c>
      <c r="J287" s="82">
        <v>30914.796899999998</v>
      </c>
      <c r="K287" s="82">
        <v>31168.971899999997</v>
      </c>
      <c r="L287" s="82">
        <v>31795.259099999999</v>
      </c>
      <c r="M287" s="82">
        <v>32133.820199999998</v>
      </c>
      <c r="N287" s="82">
        <v>32699.105399999997</v>
      </c>
      <c r="O287" s="82"/>
      <c r="P287" s="82">
        <v>35277.456599999998</v>
      </c>
      <c r="Q287" s="82">
        <v>35441.145299999996</v>
      </c>
      <c r="R287" s="82">
        <v>35714.637599999995</v>
      </c>
      <c r="S287" s="82">
        <v>36387.692999999999</v>
      </c>
      <c r="T287" s="82">
        <v>36752.688299999994</v>
      </c>
      <c r="U287" s="82">
        <v>37359.658199999998</v>
      </c>
    </row>
    <row r="288" spans="1:21" x14ac:dyDescent="0.25">
      <c r="A288" s="23" t="s">
        <v>1171</v>
      </c>
      <c r="B288" s="23" t="s">
        <v>313</v>
      </c>
      <c r="C288" s="28" t="s">
        <v>31</v>
      </c>
      <c r="D288" s="24" t="s">
        <v>6</v>
      </c>
      <c r="E288" s="25" t="s">
        <v>20</v>
      </c>
      <c r="F288" s="25">
        <v>1452</v>
      </c>
      <c r="G288" s="25">
        <v>2334</v>
      </c>
      <c r="H288" s="26"/>
      <c r="I288" s="42">
        <v>33691.404599999994</v>
      </c>
      <c r="J288" s="42">
        <v>33843.909599999999</v>
      </c>
      <c r="K288" s="42">
        <v>34099.101299999995</v>
      </c>
      <c r="L288" s="42">
        <v>34724.371800000001</v>
      </c>
      <c r="M288" s="42">
        <v>35063.9496</v>
      </c>
      <c r="N288" s="42">
        <v>35628.218099999998</v>
      </c>
      <c r="O288" s="42"/>
      <c r="P288" s="42">
        <v>38613.249299999996</v>
      </c>
      <c r="Q288" s="42">
        <v>38777.954699999995</v>
      </c>
      <c r="R288" s="42">
        <v>39051.447</v>
      </c>
      <c r="S288" s="42">
        <v>39724.502399999998</v>
      </c>
      <c r="T288" s="42">
        <v>40088.481</v>
      </c>
      <c r="U288" s="42">
        <v>40696.467599999996</v>
      </c>
    </row>
    <row r="289" spans="1:21" x14ac:dyDescent="0.25">
      <c r="A289" s="70" t="s">
        <v>1172</v>
      </c>
      <c r="B289" s="70" t="s">
        <v>314</v>
      </c>
      <c r="C289" s="64" t="s">
        <v>31</v>
      </c>
      <c r="D289" s="60" t="s">
        <v>7</v>
      </c>
      <c r="E289" s="65" t="s">
        <v>20</v>
      </c>
      <c r="F289" s="65">
        <v>1590</v>
      </c>
      <c r="G289" s="65">
        <v>2556</v>
      </c>
      <c r="H289" s="77"/>
      <c r="I289" s="82">
        <v>36443.611499999999</v>
      </c>
      <c r="J289" s="82">
        <v>36597.133199999997</v>
      </c>
      <c r="K289" s="82">
        <v>36851.308199999999</v>
      </c>
      <c r="L289" s="82">
        <v>37476.578699999998</v>
      </c>
      <c r="M289" s="82">
        <v>37816.156499999997</v>
      </c>
      <c r="N289" s="82">
        <v>38381.441699999996</v>
      </c>
      <c r="O289" s="82"/>
      <c r="P289" s="82">
        <v>41758.919099999999</v>
      </c>
      <c r="Q289" s="82">
        <v>41922.607799999998</v>
      </c>
      <c r="R289" s="82">
        <v>42196.100099999996</v>
      </c>
      <c r="S289" s="82">
        <v>42869.155500000001</v>
      </c>
      <c r="T289" s="82">
        <v>43234.150799999996</v>
      </c>
      <c r="U289" s="82">
        <v>43841.120699999999</v>
      </c>
    </row>
    <row r="290" spans="1:21" x14ac:dyDescent="0.25">
      <c r="A290" s="23" t="s">
        <v>1173</v>
      </c>
      <c r="B290" s="23" t="s">
        <v>315</v>
      </c>
      <c r="C290" s="28" t="s">
        <v>31</v>
      </c>
      <c r="D290" s="24" t="s">
        <v>8</v>
      </c>
      <c r="E290" s="25" t="s">
        <v>20</v>
      </c>
      <c r="F290" s="25">
        <v>1728</v>
      </c>
      <c r="G290" s="25">
        <v>2778</v>
      </c>
      <c r="H290" s="26"/>
      <c r="I290" s="42">
        <v>39193.784999999996</v>
      </c>
      <c r="J290" s="42">
        <v>39346.29</v>
      </c>
      <c r="K290" s="42">
        <v>39600.464999999997</v>
      </c>
      <c r="L290" s="42">
        <v>40226.752199999995</v>
      </c>
      <c r="M290" s="42">
        <v>40565.313299999994</v>
      </c>
      <c r="N290" s="42">
        <v>41130.5985</v>
      </c>
      <c r="O290" s="42"/>
      <c r="P290" s="42">
        <v>44900.522099999995</v>
      </c>
      <c r="Q290" s="42">
        <v>45065.227499999994</v>
      </c>
      <c r="R290" s="42">
        <v>45338.719799999999</v>
      </c>
      <c r="S290" s="42">
        <v>46010.758499999996</v>
      </c>
      <c r="T290" s="42">
        <v>46375.753799999999</v>
      </c>
      <c r="U290" s="42">
        <v>46982.723699999995</v>
      </c>
    </row>
    <row r="291" spans="1:21" x14ac:dyDescent="0.25">
      <c r="A291" s="70" t="s">
        <v>1174</v>
      </c>
      <c r="B291" s="70" t="s">
        <v>316</v>
      </c>
      <c r="C291" s="64" t="s">
        <v>31</v>
      </c>
      <c r="D291" s="60" t="s">
        <v>9</v>
      </c>
      <c r="E291" s="65" t="s">
        <v>20</v>
      </c>
      <c r="F291" s="65">
        <v>1866</v>
      </c>
      <c r="G291" s="65">
        <v>2999</v>
      </c>
      <c r="H291" s="77"/>
      <c r="I291" s="82">
        <v>42025.294499999996</v>
      </c>
      <c r="J291" s="82">
        <v>42177.799500000001</v>
      </c>
      <c r="K291" s="82">
        <v>42431.974499999997</v>
      </c>
      <c r="L291" s="82">
        <v>43058.261699999995</v>
      </c>
      <c r="M291" s="82">
        <v>43396.822799999994</v>
      </c>
      <c r="N291" s="82">
        <v>43962.108</v>
      </c>
      <c r="O291" s="82"/>
      <c r="P291" s="82">
        <v>48131.594699999994</v>
      </c>
      <c r="Q291" s="82">
        <v>48295.2834</v>
      </c>
      <c r="R291" s="82">
        <v>48568.775699999998</v>
      </c>
      <c r="S291" s="82">
        <v>49241.831099999996</v>
      </c>
      <c r="T291" s="82">
        <v>49605.809699999998</v>
      </c>
      <c r="U291" s="82">
        <v>50213.796299999995</v>
      </c>
    </row>
    <row r="292" spans="1:21" x14ac:dyDescent="0.25">
      <c r="A292" s="23" t="s">
        <v>1175</v>
      </c>
      <c r="B292" s="23" t="s">
        <v>317</v>
      </c>
      <c r="C292" s="28" t="s">
        <v>31</v>
      </c>
      <c r="D292" s="24" t="s">
        <v>10</v>
      </c>
      <c r="E292" s="25" t="s">
        <v>20</v>
      </c>
      <c r="F292" s="25">
        <v>2004</v>
      </c>
      <c r="G292" s="25">
        <v>3221</v>
      </c>
      <c r="H292" s="26"/>
      <c r="I292" s="42">
        <v>44774.451300000001</v>
      </c>
      <c r="J292" s="42">
        <v>44926.956299999998</v>
      </c>
      <c r="K292" s="42">
        <v>45181.131299999994</v>
      </c>
      <c r="L292" s="42">
        <v>45807.4185</v>
      </c>
      <c r="M292" s="42">
        <v>46145.979599999999</v>
      </c>
      <c r="N292" s="42">
        <v>46711.264799999997</v>
      </c>
      <c r="O292" s="42"/>
      <c r="P292" s="42">
        <v>51273.197699999997</v>
      </c>
      <c r="Q292" s="42">
        <v>51436.886399999996</v>
      </c>
      <c r="R292" s="42">
        <v>51710.378699999994</v>
      </c>
      <c r="S292" s="42">
        <v>52383.434099999999</v>
      </c>
      <c r="T292" s="42">
        <v>52748.429399999994</v>
      </c>
      <c r="U292" s="42">
        <v>53355.399299999997</v>
      </c>
    </row>
    <row r="293" spans="1:21" x14ac:dyDescent="0.25">
      <c r="A293" s="70" t="s">
        <v>1176</v>
      </c>
      <c r="B293" s="70" t="s">
        <v>318</v>
      </c>
      <c r="C293" s="64" t="s">
        <v>31</v>
      </c>
      <c r="D293" s="60" t="s">
        <v>11</v>
      </c>
      <c r="E293" s="65" t="s">
        <v>20</v>
      </c>
      <c r="F293" s="65">
        <v>2142</v>
      </c>
      <c r="G293" s="65">
        <v>3443</v>
      </c>
      <c r="H293" s="77"/>
      <c r="I293" s="82">
        <v>47758.465799999998</v>
      </c>
      <c r="J293" s="82">
        <v>47910.970799999996</v>
      </c>
      <c r="K293" s="82">
        <v>48166.162499999999</v>
      </c>
      <c r="L293" s="82">
        <v>48791.432999999997</v>
      </c>
      <c r="M293" s="82">
        <v>49131.010799999996</v>
      </c>
      <c r="N293" s="82">
        <v>49695.279299999995</v>
      </c>
      <c r="O293" s="82"/>
      <c r="P293" s="82">
        <v>54668.975699999995</v>
      </c>
      <c r="Q293" s="82">
        <v>54832.664399999994</v>
      </c>
      <c r="R293" s="82">
        <v>55106.1567</v>
      </c>
      <c r="S293" s="82">
        <v>55779.212099999997</v>
      </c>
      <c r="T293" s="82">
        <v>56143.190699999999</v>
      </c>
      <c r="U293" s="82">
        <v>56751.177299999996</v>
      </c>
    </row>
    <row r="294" spans="1:21" x14ac:dyDescent="0.25">
      <c r="A294" s="23" t="s">
        <v>1177</v>
      </c>
      <c r="B294" s="23" t="s">
        <v>319</v>
      </c>
      <c r="C294" s="28" t="s">
        <v>31</v>
      </c>
      <c r="D294" s="24" t="s">
        <v>12</v>
      </c>
      <c r="E294" s="25" t="s">
        <v>20</v>
      </c>
      <c r="F294" s="25">
        <v>2280</v>
      </c>
      <c r="G294" s="25">
        <v>3665</v>
      </c>
      <c r="H294" s="26"/>
      <c r="I294" s="42">
        <v>50589.975299999998</v>
      </c>
      <c r="J294" s="42">
        <v>50742.480299999996</v>
      </c>
      <c r="K294" s="42">
        <v>50997.671999999999</v>
      </c>
      <c r="L294" s="42">
        <v>51622.942499999997</v>
      </c>
      <c r="M294" s="42">
        <v>51962.520299999996</v>
      </c>
      <c r="N294" s="42">
        <v>52526.788799999995</v>
      </c>
      <c r="O294" s="42"/>
      <c r="P294" s="42">
        <v>57899.031599999995</v>
      </c>
      <c r="Q294" s="42">
        <v>58062.720299999994</v>
      </c>
      <c r="R294" s="42">
        <v>58336.212599999999</v>
      </c>
      <c r="S294" s="42">
        <v>59009.267999999996</v>
      </c>
      <c r="T294" s="42">
        <v>59374.263299999999</v>
      </c>
      <c r="U294" s="42">
        <v>59981.233199999995</v>
      </c>
    </row>
    <row r="295" spans="1:21" x14ac:dyDescent="0.25">
      <c r="A295" s="70" t="s">
        <v>1178</v>
      </c>
      <c r="B295" s="70" t="s">
        <v>320</v>
      </c>
      <c r="C295" s="64" t="s">
        <v>31</v>
      </c>
      <c r="D295" s="60" t="s">
        <v>13</v>
      </c>
      <c r="E295" s="65" t="s">
        <v>20</v>
      </c>
      <c r="F295" s="65">
        <v>2418</v>
      </c>
      <c r="G295" s="65">
        <v>3886</v>
      </c>
      <c r="H295" s="77"/>
      <c r="I295" s="82">
        <v>53694.977099999996</v>
      </c>
      <c r="J295" s="82">
        <v>53923.734599999996</v>
      </c>
      <c r="K295" s="82">
        <v>54306.013799999993</v>
      </c>
      <c r="L295" s="82">
        <v>55244.427899999995</v>
      </c>
      <c r="M295" s="82">
        <v>55752.777899999994</v>
      </c>
      <c r="N295" s="82">
        <v>56600.705699999999</v>
      </c>
      <c r="O295" s="82"/>
      <c r="P295" s="82">
        <v>61422.913799999995</v>
      </c>
      <c r="Q295" s="82">
        <v>61668.955199999997</v>
      </c>
      <c r="R295" s="82">
        <v>62079.701999999997</v>
      </c>
      <c r="S295" s="82">
        <v>63088.268399999994</v>
      </c>
      <c r="T295" s="82">
        <v>63635.252999999997</v>
      </c>
      <c r="U295" s="82">
        <v>64546.216199999995</v>
      </c>
    </row>
    <row r="296" spans="1:21" x14ac:dyDescent="0.25">
      <c r="A296" s="23" t="s">
        <v>1179</v>
      </c>
      <c r="B296" s="23" t="s">
        <v>321</v>
      </c>
      <c r="C296" s="28" t="s">
        <v>31</v>
      </c>
      <c r="D296" s="24" t="s">
        <v>14</v>
      </c>
      <c r="E296" s="25" t="s">
        <v>20</v>
      </c>
      <c r="F296" s="25">
        <v>2556</v>
      </c>
      <c r="G296" s="25">
        <v>4108</v>
      </c>
      <c r="H296" s="26"/>
      <c r="I296" s="42">
        <v>56444.133899999993</v>
      </c>
      <c r="J296" s="42">
        <v>56672.891399999993</v>
      </c>
      <c r="K296" s="42">
        <v>57055.170599999998</v>
      </c>
      <c r="L296" s="42">
        <v>57993.584699999999</v>
      </c>
      <c r="M296" s="42">
        <v>58501.934699999998</v>
      </c>
      <c r="N296" s="42">
        <v>59349.862499999996</v>
      </c>
      <c r="O296" s="42"/>
      <c r="P296" s="42">
        <v>64564.516799999998</v>
      </c>
      <c r="Q296" s="42">
        <v>64810.558199999999</v>
      </c>
      <c r="R296" s="42">
        <v>65221.304999999993</v>
      </c>
      <c r="S296" s="42">
        <v>66229.871399999989</v>
      </c>
      <c r="T296" s="42">
        <v>66776.856</v>
      </c>
      <c r="U296" s="42">
        <v>67687.819199999998</v>
      </c>
    </row>
    <row r="297" spans="1:21" x14ac:dyDescent="0.25">
      <c r="A297" s="70" t="s">
        <v>1180</v>
      </c>
      <c r="B297" s="70" t="s">
        <v>322</v>
      </c>
      <c r="C297" s="64" t="s">
        <v>31</v>
      </c>
      <c r="D297" s="60" t="s">
        <v>15</v>
      </c>
      <c r="E297" s="65" t="s">
        <v>20</v>
      </c>
      <c r="F297" s="65">
        <v>2694</v>
      </c>
      <c r="G297" s="65">
        <v>4330</v>
      </c>
      <c r="H297" s="77"/>
      <c r="I297" s="82">
        <v>59234.975399999996</v>
      </c>
      <c r="J297" s="82">
        <v>59463.732899999995</v>
      </c>
      <c r="K297" s="82">
        <v>59844.9954</v>
      </c>
      <c r="L297" s="82">
        <v>60784.426199999994</v>
      </c>
      <c r="M297" s="82">
        <v>61292.776199999993</v>
      </c>
      <c r="N297" s="82">
        <v>62139.687299999998</v>
      </c>
      <c r="O297" s="82"/>
      <c r="P297" s="82">
        <v>67750.854599999991</v>
      </c>
      <c r="Q297" s="82">
        <v>67996.895999999993</v>
      </c>
      <c r="R297" s="82">
        <v>68407.642800000001</v>
      </c>
      <c r="S297" s="82">
        <v>69416.209199999998</v>
      </c>
      <c r="T297" s="82">
        <v>69963.193799999994</v>
      </c>
      <c r="U297" s="82">
        <v>70874.156999999992</v>
      </c>
    </row>
    <row r="298" spans="1:21" x14ac:dyDescent="0.25">
      <c r="A298" s="23" t="s">
        <v>1181</v>
      </c>
      <c r="B298" s="23" t="s">
        <v>323</v>
      </c>
      <c r="C298" s="28" t="s">
        <v>31</v>
      </c>
      <c r="D298" s="24" t="s">
        <v>16</v>
      </c>
      <c r="E298" s="25" t="s">
        <v>20</v>
      </c>
      <c r="F298" s="25">
        <v>2832</v>
      </c>
      <c r="G298" s="25">
        <v>4552</v>
      </c>
      <c r="H298" s="26"/>
      <c r="I298" s="42">
        <v>62350.144199999995</v>
      </c>
      <c r="J298" s="42">
        <v>62578.901699999995</v>
      </c>
      <c r="K298" s="42">
        <v>62961.180899999999</v>
      </c>
      <c r="L298" s="42">
        <v>63899.594999999994</v>
      </c>
      <c r="M298" s="42">
        <v>64407.944999999992</v>
      </c>
      <c r="N298" s="42">
        <v>65255.872799999997</v>
      </c>
      <c r="O298" s="42"/>
      <c r="P298" s="42">
        <v>71287.953899999993</v>
      </c>
      <c r="Q298" s="42">
        <v>71533.995299999995</v>
      </c>
      <c r="R298" s="42">
        <v>71943.725399999996</v>
      </c>
      <c r="S298" s="42">
        <v>72953.308499999999</v>
      </c>
      <c r="T298" s="42">
        <v>73500.293099999995</v>
      </c>
      <c r="U298" s="42">
        <v>74411.256299999994</v>
      </c>
    </row>
    <row r="299" spans="1:21" x14ac:dyDescent="0.25">
      <c r="A299" s="70" t="s">
        <v>1182</v>
      </c>
      <c r="B299" s="70" t="s">
        <v>324</v>
      </c>
      <c r="C299" s="64" t="s">
        <v>31</v>
      </c>
      <c r="D299" s="60" t="s">
        <v>17</v>
      </c>
      <c r="E299" s="65" t="s">
        <v>20</v>
      </c>
      <c r="F299" s="65">
        <v>2970</v>
      </c>
      <c r="G299" s="65">
        <v>4774</v>
      </c>
      <c r="H299" s="77"/>
      <c r="I299" s="82">
        <v>65099.300999999999</v>
      </c>
      <c r="J299" s="82">
        <v>65328.058499999999</v>
      </c>
      <c r="K299" s="82">
        <v>65710.337699999989</v>
      </c>
      <c r="L299" s="82">
        <v>66648.751799999998</v>
      </c>
      <c r="M299" s="82">
        <v>67157.101799999989</v>
      </c>
      <c r="N299" s="82">
        <v>68005.029599999994</v>
      </c>
      <c r="O299" s="82"/>
      <c r="P299" s="82">
        <v>74429.556899999996</v>
      </c>
      <c r="Q299" s="82">
        <v>74675.598299999998</v>
      </c>
      <c r="R299" s="82">
        <v>75086.345099999991</v>
      </c>
      <c r="S299" s="82">
        <v>76094.911500000002</v>
      </c>
      <c r="T299" s="82">
        <v>76641.896099999998</v>
      </c>
      <c r="U299" s="82">
        <v>77552.859299999996</v>
      </c>
    </row>
    <row r="300" spans="1:21" x14ac:dyDescent="0.25">
      <c r="A300" s="23" t="s">
        <v>1183</v>
      </c>
      <c r="B300" s="23" t="s">
        <v>325</v>
      </c>
      <c r="C300" s="28" t="s">
        <v>31</v>
      </c>
      <c r="D300" s="24" t="s">
        <v>18</v>
      </c>
      <c r="E300" s="25" t="s">
        <v>20</v>
      </c>
      <c r="F300" s="25">
        <v>3108</v>
      </c>
      <c r="G300" s="25">
        <v>4995</v>
      </c>
      <c r="H300" s="26"/>
      <c r="I300" s="42">
        <v>67848.457799999989</v>
      </c>
      <c r="J300" s="42">
        <v>68078.231999999989</v>
      </c>
      <c r="K300" s="42">
        <v>68459.494500000001</v>
      </c>
      <c r="L300" s="42">
        <v>69397.908599999995</v>
      </c>
      <c r="M300" s="42">
        <v>69906.258600000001</v>
      </c>
      <c r="N300" s="42">
        <v>70754.186399999991</v>
      </c>
      <c r="O300" s="42"/>
      <c r="P300" s="42">
        <v>77571.159899999999</v>
      </c>
      <c r="Q300" s="42">
        <v>77817.201300000001</v>
      </c>
      <c r="R300" s="42">
        <v>78227.948099999994</v>
      </c>
      <c r="S300" s="42">
        <v>79237.531199999998</v>
      </c>
      <c r="T300" s="42">
        <v>79783.499100000001</v>
      </c>
      <c r="U300" s="42">
        <v>80695.478999999992</v>
      </c>
    </row>
    <row r="301" spans="1:21" ht="15.75" thickBot="1" x14ac:dyDescent="0.3">
      <c r="A301" s="71" t="s">
        <v>1184</v>
      </c>
      <c r="B301" s="71" t="s">
        <v>326</v>
      </c>
      <c r="C301" s="66" t="s">
        <v>31</v>
      </c>
      <c r="D301" s="67" t="s">
        <v>19</v>
      </c>
      <c r="E301" s="68" t="s">
        <v>20</v>
      </c>
      <c r="F301" s="68">
        <v>3246</v>
      </c>
      <c r="G301" s="68">
        <v>5217</v>
      </c>
      <c r="H301" s="78"/>
      <c r="I301" s="84">
        <v>70683.017399999997</v>
      </c>
      <c r="J301" s="84">
        <v>70911.774899999989</v>
      </c>
      <c r="K301" s="84">
        <v>71294.054099999994</v>
      </c>
      <c r="L301" s="84">
        <v>72232.468199999988</v>
      </c>
      <c r="M301" s="84">
        <v>72740.818199999994</v>
      </c>
      <c r="N301" s="84">
        <v>73588.745999999999</v>
      </c>
      <c r="O301" s="84"/>
      <c r="P301" s="84">
        <v>80805.282599999991</v>
      </c>
      <c r="Q301" s="84">
        <v>81051.323999999993</v>
      </c>
      <c r="R301" s="84">
        <v>81461.054099999994</v>
      </c>
      <c r="S301" s="84">
        <v>82470.637199999997</v>
      </c>
      <c r="T301" s="84">
        <v>83017.621799999994</v>
      </c>
      <c r="U301" s="84">
        <v>83928.584999999992</v>
      </c>
    </row>
    <row r="302" spans="1:21" x14ac:dyDescent="0.25">
      <c r="A302" s="69" t="s">
        <v>1185</v>
      </c>
      <c r="B302" s="69" t="s">
        <v>327</v>
      </c>
      <c r="C302" s="61" t="s">
        <v>31</v>
      </c>
      <c r="D302" s="62" t="s">
        <v>25</v>
      </c>
      <c r="E302" s="63" t="s">
        <v>21</v>
      </c>
      <c r="F302" s="63">
        <v>673</v>
      </c>
      <c r="G302" s="63">
        <v>1082</v>
      </c>
      <c r="H302" s="75"/>
      <c r="I302" s="76">
        <v>17296.100399999999</v>
      </c>
      <c r="J302" s="76">
        <v>17477.073</v>
      </c>
      <c r="K302" s="76">
        <v>17779.032899999998</v>
      </c>
      <c r="L302" s="76">
        <v>18503.939999999999</v>
      </c>
      <c r="M302" s="76">
        <v>18900.452999999998</v>
      </c>
      <c r="N302" s="76">
        <v>19560.291299999997</v>
      </c>
      <c r="O302" s="76"/>
      <c r="P302" s="76">
        <v>19804.299299999999</v>
      </c>
      <c r="Q302" s="76">
        <v>19998.488999999998</v>
      </c>
      <c r="R302" s="76">
        <v>20323.832999999999</v>
      </c>
      <c r="S302" s="76">
        <v>21103.641899999999</v>
      </c>
      <c r="T302" s="76">
        <v>21529.639199999998</v>
      </c>
      <c r="U302" s="76">
        <v>22238.2791</v>
      </c>
    </row>
    <row r="303" spans="1:21" x14ac:dyDescent="0.25">
      <c r="A303" s="23" t="s">
        <v>1186</v>
      </c>
      <c r="B303" s="23" t="s">
        <v>328</v>
      </c>
      <c r="C303" s="28" t="s">
        <v>31</v>
      </c>
      <c r="D303" s="24" t="s">
        <v>27</v>
      </c>
      <c r="E303" s="25" t="s">
        <v>21</v>
      </c>
      <c r="F303" s="25">
        <v>868</v>
      </c>
      <c r="G303" s="25">
        <v>1395</v>
      </c>
      <c r="H303" s="26"/>
      <c r="I303" s="42">
        <v>20493.621899999998</v>
      </c>
      <c r="J303" s="42">
        <v>20674.594499999999</v>
      </c>
      <c r="K303" s="42">
        <v>20976.554399999997</v>
      </c>
      <c r="L303" s="42">
        <v>21702.478199999998</v>
      </c>
      <c r="M303" s="42">
        <v>22097.9745</v>
      </c>
      <c r="N303" s="42">
        <v>22758.8295</v>
      </c>
      <c r="O303" s="42"/>
      <c r="P303" s="42">
        <v>23444.085299999999</v>
      </c>
      <c r="Q303" s="42">
        <v>23638.274999999998</v>
      </c>
      <c r="R303" s="42">
        <v>23962.602299999999</v>
      </c>
      <c r="S303" s="42">
        <v>24743.427899999999</v>
      </c>
      <c r="T303" s="42">
        <v>25168.408499999998</v>
      </c>
      <c r="U303" s="42">
        <v>25878.0651</v>
      </c>
    </row>
    <row r="304" spans="1:21" x14ac:dyDescent="0.25">
      <c r="A304" s="70" t="s">
        <v>1187</v>
      </c>
      <c r="B304" s="70" t="s">
        <v>329</v>
      </c>
      <c r="C304" s="64" t="s">
        <v>31</v>
      </c>
      <c r="D304" s="60" t="s">
        <v>1</v>
      </c>
      <c r="E304" s="65" t="s">
        <v>21</v>
      </c>
      <c r="F304" s="65">
        <v>1063</v>
      </c>
      <c r="G304" s="65">
        <v>1709</v>
      </c>
      <c r="H304" s="77"/>
      <c r="I304" s="82">
        <v>23924.984399999998</v>
      </c>
      <c r="J304" s="82">
        <v>24105.956999999999</v>
      </c>
      <c r="K304" s="82">
        <v>24407.9169</v>
      </c>
      <c r="L304" s="82">
        <v>25132.823999999997</v>
      </c>
      <c r="M304" s="82">
        <v>25529.337</v>
      </c>
      <c r="N304" s="82">
        <v>26189.175299999999</v>
      </c>
      <c r="O304" s="82"/>
      <c r="P304" s="82">
        <v>27333.979499999998</v>
      </c>
      <c r="Q304" s="82">
        <v>27528.169199999997</v>
      </c>
      <c r="R304" s="82">
        <v>27852.496499999997</v>
      </c>
      <c r="S304" s="82">
        <v>28632.305399999997</v>
      </c>
      <c r="T304" s="82">
        <v>29058.302699999997</v>
      </c>
      <c r="U304" s="82">
        <v>29767.959299999999</v>
      </c>
    </row>
    <row r="305" spans="1:21" x14ac:dyDescent="0.25">
      <c r="A305" s="23" t="s">
        <v>1188</v>
      </c>
      <c r="B305" s="23" t="s">
        <v>330</v>
      </c>
      <c r="C305" s="28" t="s">
        <v>31</v>
      </c>
      <c r="D305" s="24" t="s">
        <v>2</v>
      </c>
      <c r="E305" s="25" t="s">
        <v>21</v>
      </c>
      <c r="F305" s="25">
        <v>1258</v>
      </c>
      <c r="G305" s="25">
        <v>2022</v>
      </c>
      <c r="H305" s="26"/>
      <c r="I305" s="42">
        <v>27210.958799999997</v>
      </c>
      <c r="J305" s="42">
        <v>27391.931399999998</v>
      </c>
      <c r="K305" s="42">
        <v>27693.891299999999</v>
      </c>
      <c r="L305" s="42">
        <v>28418.7984</v>
      </c>
      <c r="M305" s="42">
        <v>28815.311399999999</v>
      </c>
      <c r="N305" s="42">
        <v>29475.149699999998</v>
      </c>
      <c r="O305" s="42"/>
      <c r="P305" s="42">
        <v>31067.301899999999</v>
      </c>
      <c r="Q305" s="42">
        <v>31262.508299999998</v>
      </c>
      <c r="R305" s="42">
        <v>31586.835599999999</v>
      </c>
      <c r="S305" s="42">
        <v>32366.644499999999</v>
      </c>
      <c r="T305" s="42">
        <v>32792.641799999998</v>
      </c>
      <c r="U305" s="42">
        <v>33502.2984</v>
      </c>
    </row>
    <row r="306" spans="1:21" x14ac:dyDescent="0.25">
      <c r="A306" s="70" t="s">
        <v>1189</v>
      </c>
      <c r="B306" s="70" t="s">
        <v>331</v>
      </c>
      <c r="C306" s="64" t="s">
        <v>31</v>
      </c>
      <c r="D306" s="60" t="s">
        <v>3</v>
      </c>
      <c r="E306" s="65" t="s">
        <v>21</v>
      </c>
      <c r="F306" s="65">
        <v>1453</v>
      </c>
      <c r="G306" s="65">
        <v>2336</v>
      </c>
      <c r="H306" s="77"/>
      <c r="I306" s="82">
        <v>30412.5471</v>
      </c>
      <c r="J306" s="82">
        <v>30593.519699999997</v>
      </c>
      <c r="K306" s="82">
        <v>30895.479599999999</v>
      </c>
      <c r="L306" s="82">
        <v>31620.386699999999</v>
      </c>
      <c r="M306" s="82">
        <v>32016.899699999998</v>
      </c>
      <c r="N306" s="82">
        <v>32676.737999999998</v>
      </c>
      <c r="O306" s="82"/>
      <c r="P306" s="82">
        <v>34710.137999999999</v>
      </c>
      <c r="Q306" s="82">
        <v>34905.344399999994</v>
      </c>
      <c r="R306" s="82">
        <v>35229.671699999999</v>
      </c>
      <c r="S306" s="82">
        <v>36009.480599999995</v>
      </c>
      <c r="T306" s="82">
        <v>36435.477899999998</v>
      </c>
      <c r="U306" s="82">
        <v>37145.1345</v>
      </c>
    </row>
    <row r="307" spans="1:21" x14ac:dyDescent="0.25">
      <c r="A307" s="23" t="s">
        <v>1190</v>
      </c>
      <c r="B307" s="23" t="s">
        <v>332</v>
      </c>
      <c r="C307" s="28" t="s">
        <v>31</v>
      </c>
      <c r="D307" s="24" t="s">
        <v>4</v>
      </c>
      <c r="E307" s="25" t="s">
        <v>21</v>
      </c>
      <c r="F307" s="25">
        <v>1648</v>
      </c>
      <c r="G307" s="25">
        <v>2649</v>
      </c>
      <c r="H307" s="26"/>
      <c r="I307" s="42">
        <v>33610.068599999999</v>
      </c>
      <c r="J307" s="42">
        <v>33791.0412</v>
      </c>
      <c r="K307" s="42">
        <v>34093.001100000001</v>
      </c>
      <c r="L307" s="42">
        <v>34818.924899999998</v>
      </c>
      <c r="M307" s="42">
        <v>35214.421199999997</v>
      </c>
      <c r="N307" s="42">
        <v>35875.2762</v>
      </c>
      <c r="O307" s="42"/>
      <c r="P307" s="42">
        <v>38349.923999999999</v>
      </c>
      <c r="Q307" s="42">
        <v>38545.130399999995</v>
      </c>
      <c r="R307" s="42">
        <v>38869.457699999999</v>
      </c>
      <c r="S307" s="42">
        <v>39649.266599999995</v>
      </c>
      <c r="T307" s="42">
        <v>40075.263899999998</v>
      </c>
      <c r="U307" s="42">
        <v>40784.9205</v>
      </c>
    </row>
    <row r="308" spans="1:21" x14ac:dyDescent="0.25">
      <c r="A308" s="70" t="s">
        <v>1191</v>
      </c>
      <c r="B308" s="70" t="s">
        <v>333</v>
      </c>
      <c r="C308" s="64" t="s">
        <v>31</v>
      </c>
      <c r="D308" s="60" t="s">
        <v>5</v>
      </c>
      <c r="E308" s="65" t="s">
        <v>21</v>
      </c>
      <c r="F308" s="65">
        <v>1843</v>
      </c>
      <c r="G308" s="65">
        <v>2962</v>
      </c>
      <c r="H308" s="77"/>
      <c r="I308" s="82">
        <v>36896.042999999998</v>
      </c>
      <c r="J308" s="82">
        <v>37078.032299999999</v>
      </c>
      <c r="K308" s="82">
        <v>37379.992200000001</v>
      </c>
      <c r="L308" s="82">
        <v>38104.899299999997</v>
      </c>
      <c r="M308" s="82">
        <v>38501.412299999996</v>
      </c>
      <c r="N308" s="82">
        <v>39161.250599999999</v>
      </c>
      <c r="O308" s="82"/>
      <c r="P308" s="82">
        <v>42084.263099999996</v>
      </c>
      <c r="Q308" s="82">
        <v>42279.469499999999</v>
      </c>
      <c r="R308" s="82">
        <v>42603.796799999996</v>
      </c>
      <c r="S308" s="82">
        <v>43383.6057</v>
      </c>
      <c r="T308" s="82">
        <v>43809.602999999996</v>
      </c>
      <c r="U308" s="82">
        <v>44519.259599999998</v>
      </c>
    </row>
    <row r="309" spans="1:21" x14ac:dyDescent="0.25">
      <c r="A309" s="23" t="s">
        <v>1192</v>
      </c>
      <c r="B309" s="23" t="s">
        <v>334</v>
      </c>
      <c r="C309" s="28" t="s">
        <v>31</v>
      </c>
      <c r="D309" s="24" t="s">
        <v>6</v>
      </c>
      <c r="E309" s="25" t="s">
        <v>21</v>
      </c>
      <c r="F309" s="25">
        <v>2024</v>
      </c>
      <c r="G309" s="25">
        <v>3253</v>
      </c>
      <c r="H309" s="26"/>
      <c r="I309" s="42">
        <v>40392.474299999994</v>
      </c>
      <c r="J309" s="42">
        <v>40574.463599999995</v>
      </c>
      <c r="K309" s="42">
        <v>40876.423499999997</v>
      </c>
      <c r="L309" s="42">
        <v>41601.330599999994</v>
      </c>
      <c r="M309" s="42">
        <v>41997.8436</v>
      </c>
      <c r="N309" s="42">
        <v>42657.681899999996</v>
      </c>
      <c r="O309" s="42"/>
      <c r="P309" s="42">
        <v>46045.326300000001</v>
      </c>
      <c r="Q309" s="42">
        <v>46239.515999999996</v>
      </c>
      <c r="R309" s="42">
        <v>46564.86</v>
      </c>
      <c r="S309" s="42">
        <v>47344.668899999997</v>
      </c>
      <c r="T309" s="42">
        <v>47770.6662</v>
      </c>
      <c r="U309" s="42">
        <v>48479.306099999994</v>
      </c>
    </row>
    <row r="310" spans="1:21" x14ac:dyDescent="0.25">
      <c r="A310" s="70" t="s">
        <v>1193</v>
      </c>
      <c r="B310" s="70" t="s">
        <v>335</v>
      </c>
      <c r="C310" s="64" t="s">
        <v>31</v>
      </c>
      <c r="D310" s="60" t="s">
        <v>7</v>
      </c>
      <c r="E310" s="65" t="s">
        <v>21</v>
      </c>
      <c r="F310" s="65">
        <v>2205</v>
      </c>
      <c r="G310" s="65">
        <v>3544</v>
      </c>
      <c r="H310" s="77"/>
      <c r="I310" s="82">
        <v>43594.062599999997</v>
      </c>
      <c r="J310" s="82">
        <v>43775.035199999998</v>
      </c>
      <c r="K310" s="82">
        <v>44076.9951</v>
      </c>
      <c r="L310" s="82">
        <v>44802.918899999997</v>
      </c>
      <c r="M310" s="82">
        <v>45199.431899999996</v>
      </c>
      <c r="N310" s="82">
        <v>45859.270199999999</v>
      </c>
      <c r="O310" s="82"/>
      <c r="P310" s="82">
        <v>49688.162399999994</v>
      </c>
      <c r="Q310" s="82">
        <v>49883.368799999997</v>
      </c>
      <c r="R310" s="82">
        <v>50207.696099999994</v>
      </c>
      <c r="S310" s="82">
        <v>50987.504999999997</v>
      </c>
      <c r="T310" s="82">
        <v>51413.5023</v>
      </c>
      <c r="U310" s="82">
        <v>52123.158899999995</v>
      </c>
    </row>
    <row r="311" spans="1:21" x14ac:dyDescent="0.25">
      <c r="A311" s="23" t="s">
        <v>1194</v>
      </c>
      <c r="B311" s="23" t="s">
        <v>336</v>
      </c>
      <c r="C311" s="28" t="s">
        <v>31</v>
      </c>
      <c r="D311" s="24" t="s">
        <v>8</v>
      </c>
      <c r="E311" s="25" t="s">
        <v>21</v>
      </c>
      <c r="F311" s="25">
        <v>2386</v>
      </c>
      <c r="G311" s="25">
        <v>3835</v>
      </c>
      <c r="H311" s="26"/>
      <c r="I311" s="42">
        <v>46792.6008</v>
      </c>
      <c r="J311" s="42">
        <v>46973.573399999994</v>
      </c>
      <c r="K311" s="42">
        <v>47275.533299999996</v>
      </c>
      <c r="L311" s="42">
        <v>48001.4571</v>
      </c>
      <c r="M311" s="42">
        <v>48396.953399999999</v>
      </c>
      <c r="N311" s="42">
        <v>49056.791699999994</v>
      </c>
      <c r="O311" s="42"/>
      <c r="P311" s="42">
        <v>53327.948399999994</v>
      </c>
      <c r="Q311" s="42">
        <v>53522.138099999996</v>
      </c>
      <c r="R311" s="42">
        <v>53847.482099999994</v>
      </c>
      <c r="S311" s="42">
        <v>54627.290999999997</v>
      </c>
      <c r="T311" s="42">
        <v>55052.2716</v>
      </c>
      <c r="U311" s="42">
        <v>55761.928199999995</v>
      </c>
    </row>
    <row r="312" spans="1:21" x14ac:dyDescent="0.25">
      <c r="A312" s="70" t="s">
        <v>1195</v>
      </c>
      <c r="B312" s="70" t="s">
        <v>337</v>
      </c>
      <c r="C312" s="64" t="s">
        <v>31</v>
      </c>
      <c r="D312" s="60" t="s">
        <v>9</v>
      </c>
      <c r="E312" s="65" t="s">
        <v>21</v>
      </c>
      <c r="F312" s="65">
        <v>2567</v>
      </c>
      <c r="G312" s="65">
        <v>4126</v>
      </c>
      <c r="H312" s="77"/>
      <c r="I312" s="82">
        <v>50078.575199999999</v>
      </c>
      <c r="J312" s="82">
        <v>50259.5478</v>
      </c>
      <c r="K312" s="82">
        <v>50561.507699999995</v>
      </c>
      <c r="L312" s="82">
        <v>51287.431499999999</v>
      </c>
      <c r="M312" s="82">
        <v>51682.927799999998</v>
      </c>
      <c r="N312" s="82">
        <v>52343.782799999994</v>
      </c>
      <c r="O312" s="82"/>
      <c r="P312" s="82">
        <v>57062.287499999999</v>
      </c>
      <c r="Q312" s="82">
        <v>57256.477199999994</v>
      </c>
      <c r="R312" s="82">
        <v>57580.804499999998</v>
      </c>
      <c r="S312" s="82">
        <v>58361.630099999995</v>
      </c>
      <c r="T312" s="82">
        <v>58786.610699999997</v>
      </c>
      <c r="U312" s="82">
        <v>59496.2673</v>
      </c>
    </row>
    <row r="313" spans="1:21" x14ac:dyDescent="0.25">
      <c r="A313" s="23" t="s">
        <v>1196</v>
      </c>
      <c r="B313" s="23" t="s">
        <v>338</v>
      </c>
      <c r="C313" s="28" t="s">
        <v>31</v>
      </c>
      <c r="D313" s="24" t="s">
        <v>10</v>
      </c>
      <c r="E313" s="25" t="s">
        <v>21</v>
      </c>
      <c r="F313" s="25">
        <v>2748</v>
      </c>
      <c r="G313" s="25">
        <v>4417</v>
      </c>
      <c r="H313" s="26"/>
      <c r="I313" s="42">
        <v>53277.113399999995</v>
      </c>
      <c r="J313" s="42">
        <v>53458.085999999996</v>
      </c>
      <c r="K313" s="42">
        <v>53760.045899999997</v>
      </c>
      <c r="L313" s="42">
        <v>54484.952999999994</v>
      </c>
      <c r="M313" s="42">
        <v>54881.465999999993</v>
      </c>
      <c r="N313" s="42">
        <v>55541.304299999996</v>
      </c>
      <c r="O313" s="42"/>
      <c r="P313" s="42">
        <v>60701.056799999998</v>
      </c>
      <c r="Q313" s="42">
        <v>60896.263199999994</v>
      </c>
      <c r="R313" s="42">
        <v>61220.590499999998</v>
      </c>
      <c r="S313" s="42">
        <v>62000.399399999995</v>
      </c>
      <c r="T313" s="42">
        <v>62426.396699999998</v>
      </c>
      <c r="U313" s="42">
        <v>63136.0533</v>
      </c>
    </row>
    <row r="314" spans="1:21" x14ac:dyDescent="0.25">
      <c r="A314" s="70" t="s">
        <v>1197</v>
      </c>
      <c r="B314" s="70" t="s">
        <v>339</v>
      </c>
      <c r="C314" s="64" t="s">
        <v>31</v>
      </c>
      <c r="D314" s="60" t="s">
        <v>11</v>
      </c>
      <c r="E314" s="65" t="s">
        <v>21</v>
      </c>
      <c r="F314" s="65">
        <v>2929</v>
      </c>
      <c r="G314" s="65">
        <v>4708</v>
      </c>
      <c r="H314" s="77"/>
      <c r="I314" s="82">
        <v>56842.6803</v>
      </c>
      <c r="J314" s="82">
        <v>57023.652899999994</v>
      </c>
      <c r="K314" s="82">
        <v>57325.612799999995</v>
      </c>
      <c r="L314" s="82">
        <v>58050.519899999999</v>
      </c>
      <c r="M314" s="82">
        <v>58447.032899999998</v>
      </c>
      <c r="N314" s="82">
        <v>59106.871199999994</v>
      </c>
      <c r="O314" s="82"/>
      <c r="P314" s="82">
        <v>64737.355799999998</v>
      </c>
      <c r="Q314" s="82">
        <v>64931.545499999993</v>
      </c>
      <c r="R314" s="82">
        <v>65255.872799999997</v>
      </c>
      <c r="S314" s="82">
        <v>66036.698399999994</v>
      </c>
      <c r="T314" s="82">
        <v>66461.678999999989</v>
      </c>
      <c r="U314" s="82">
        <v>67171.335599999991</v>
      </c>
    </row>
    <row r="315" spans="1:21" x14ac:dyDescent="0.25">
      <c r="A315" s="23" t="s">
        <v>1198</v>
      </c>
      <c r="B315" s="23" t="s">
        <v>340</v>
      </c>
      <c r="C315" s="28" t="s">
        <v>31</v>
      </c>
      <c r="D315" s="24" t="s">
        <v>12</v>
      </c>
      <c r="E315" s="25" t="s">
        <v>21</v>
      </c>
      <c r="F315" s="25">
        <v>3110</v>
      </c>
      <c r="G315" s="25">
        <v>4999</v>
      </c>
      <c r="H315" s="26"/>
      <c r="I315" s="42">
        <v>60128.654699999999</v>
      </c>
      <c r="J315" s="42">
        <v>60309.627299999993</v>
      </c>
      <c r="K315" s="42">
        <v>60611.587199999994</v>
      </c>
      <c r="L315" s="42">
        <v>61336.494299999998</v>
      </c>
      <c r="M315" s="42">
        <v>61733.007299999997</v>
      </c>
      <c r="N315" s="42">
        <v>62392.845599999993</v>
      </c>
      <c r="O315" s="42"/>
      <c r="P315" s="42">
        <v>68470.678199999995</v>
      </c>
      <c r="Q315" s="42">
        <v>68665.88459999999</v>
      </c>
      <c r="R315" s="42">
        <v>68990.211899999995</v>
      </c>
      <c r="S315" s="42">
        <v>69770.020799999998</v>
      </c>
      <c r="T315" s="42">
        <v>70196.018100000001</v>
      </c>
      <c r="U315" s="42">
        <v>70905.674699999989</v>
      </c>
    </row>
    <row r="316" spans="1:21" x14ac:dyDescent="0.25">
      <c r="A316" s="70" t="s">
        <v>1199</v>
      </c>
      <c r="B316" s="70" t="s">
        <v>341</v>
      </c>
      <c r="C316" s="64" t="s">
        <v>31</v>
      </c>
      <c r="D316" s="60" t="s">
        <v>13</v>
      </c>
      <c r="E316" s="65" t="s">
        <v>21</v>
      </c>
      <c r="F316" s="65">
        <v>3291</v>
      </c>
      <c r="G316" s="65">
        <v>5289</v>
      </c>
      <c r="H316" s="77"/>
      <c r="I316" s="82">
        <v>63744.039899999996</v>
      </c>
      <c r="J316" s="82">
        <v>64015.498799999994</v>
      </c>
      <c r="K316" s="82">
        <v>64468.946999999993</v>
      </c>
      <c r="L316" s="82">
        <v>65556.815999999992</v>
      </c>
      <c r="M316" s="82">
        <v>66150.568799999994</v>
      </c>
      <c r="N316" s="82">
        <v>67140.834600000002</v>
      </c>
      <c r="O316" s="82"/>
      <c r="P316" s="82">
        <v>72559.845600000001</v>
      </c>
      <c r="Q316" s="82">
        <v>72851.638500000001</v>
      </c>
      <c r="R316" s="82">
        <v>73338.637799999997</v>
      </c>
      <c r="S316" s="82">
        <v>74507.842799999999</v>
      </c>
      <c r="T316" s="82">
        <v>75146.330399999992</v>
      </c>
      <c r="U316" s="82">
        <v>76210.815300000002</v>
      </c>
    </row>
    <row r="317" spans="1:21" x14ac:dyDescent="0.25">
      <c r="A317" s="23" t="s">
        <v>1200</v>
      </c>
      <c r="B317" s="23" t="s">
        <v>342</v>
      </c>
      <c r="C317" s="28" t="s">
        <v>31</v>
      </c>
      <c r="D317" s="24" t="s">
        <v>14</v>
      </c>
      <c r="E317" s="25" t="s">
        <v>21</v>
      </c>
      <c r="F317" s="25">
        <v>3472</v>
      </c>
      <c r="G317" s="25">
        <v>5580</v>
      </c>
      <c r="H317" s="26"/>
      <c r="I317" s="42">
        <v>66942.578099999999</v>
      </c>
      <c r="J317" s="42">
        <v>67214.036999999997</v>
      </c>
      <c r="K317" s="42">
        <v>67666.468500000003</v>
      </c>
      <c r="L317" s="42">
        <v>68755.354200000002</v>
      </c>
      <c r="M317" s="42">
        <v>69349.106999999989</v>
      </c>
      <c r="N317" s="42">
        <v>70339.372799999997</v>
      </c>
      <c r="O317" s="42"/>
      <c r="P317" s="42">
        <v>76198.6149</v>
      </c>
      <c r="Q317" s="42">
        <v>76491.424499999994</v>
      </c>
      <c r="R317" s="42">
        <v>76978.42379999999</v>
      </c>
      <c r="S317" s="42">
        <v>78147.628799999991</v>
      </c>
      <c r="T317" s="42">
        <v>78786.116399999999</v>
      </c>
      <c r="U317" s="42">
        <v>79850.601299999995</v>
      </c>
    </row>
    <row r="318" spans="1:21" x14ac:dyDescent="0.25">
      <c r="A318" s="70" t="s">
        <v>1201</v>
      </c>
      <c r="B318" s="70" t="s">
        <v>343</v>
      </c>
      <c r="C318" s="64" t="s">
        <v>31</v>
      </c>
      <c r="D318" s="60" t="s">
        <v>15</v>
      </c>
      <c r="E318" s="65" t="s">
        <v>21</v>
      </c>
      <c r="F318" s="65">
        <v>3653</v>
      </c>
      <c r="G318" s="65">
        <v>5871</v>
      </c>
      <c r="H318" s="77"/>
      <c r="I318" s="82">
        <v>70193.984700000001</v>
      </c>
      <c r="J318" s="82">
        <v>70466.460299999992</v>
      </c>
      <c r="K318" s="82">
        <v>70918.891799999998</v>
      </c>
      <c r="L318" s="82">
        <v>72007.777499999997</v>
      </c>
      <c r="M318" s="82">
        <v>72601.530299999999</v>
      </c>
      <c r="N318" s="82">
        <v>73591.796099999992</v>
      </c>
      <c r="O318" s="82"/>
      <c r="P318" s="82">
        <v>79896.352799999993</v>
      </c>
      <c r="Q318" s="82">
        <v>80189.162400000001</v>
      </c>
      <c r="R318" s="82">
        <v>80676.161699999997</v>
      </c>
      <c r="S318" s="82">
        <v>81845.366699999999</v>
      </c>
      <c r="T318" s="82">
        <v>82483.854299999992</v>
      </c>
      <c r="U318" s="82">
        <v>83548.339199999988</v>
      </c>
    </row>
    <row r="319" spans="1:21" x14ac:dyDescent="0.25">
      <c r="A319" s="23" t="s">
        <v>1202</v>
      </c>
      <c r="B319" s="23" t="s">
        <v>344</v>
      </c>
      <c r="C319" s="28" t="s">
        <v>31</v>
      </c>
      <c r="D319" s="24" t="s">
        <v>16</v>
      </c>
      <c r="E319" s="25" t="s">
        <v>21</v>
      </c>
      <c r="F319" s="25">
        <v>3834</v>
      </c>
      <c r="G319" s="25">
        <v>6162</v>
      </c>
      <c r="H319" s="26"/>
      <c r="I319" s="42">
        <v>73910.023199999996</v>
      </c>
      <c r="J319" s="42">
        <v>74182.498800000001</v>
      </c>
      <c r="K319" s="42">
        <v>74634.930299999993</v>
      </c>
      <c r="L319" s="42">
        <v>75722.799299999999</v>
      </c>
      <c r="M319" s="42">
        <v>76317.568799999994</v>
      </c>
      <c r="N319" s="42">
        <v>77306.817899999995</v>
      </c>
      <c r="O319" s="42"/>
      <c r="P319" s="42">
        <v>84094.307099999991</v>
      </c>
      <c r="Q319" s="42">
        <v>84386.099999999991</v>
      </c>
      <c r="R319" s="42">
        <v>84873.099300000002</v>
      </c>
      <c r="S319" s="42">
        <v>86043.320999999996</v>
      </c>
      <c r="T319" s="42">
        <v>86681.808599999989</v>
      </c>
      <c r="U319" s="42">
        <v>87746.2935</v>
      </c>
    </row>
    <row r="320" spans="1:21" x14ac:dyDescent="0.25">
      <c r="A320" s="70" t="s">
        <v>1203</v>
      </c>
      <c r="B320" s="70" t="s">
        <v>345</v>
      </c>
      <c r="C320" s="64" t="s">
        <v>31</v>
      </c>
      <c r="D320" s="60" t="s">
        <v>17</v>
      </c>
      <c r="E320" s="65" t="s">
        <v>21</v>
      </c>
      <c r="F320" s="65">
        <v>4015</v>
      </c>
      <c r="G320" s="65">
        <v>6453</v>
      </c>
      <c r="H320" s="77"/>
      <c r="I320" s="82">
        <v>77108.561399999991</v>
      </c>
      <c r="J320" s="82">
        <v>77380.020299999989</v>
      </c>
      <c r="K320" s="82">
        <v>77833.468499999988</v>
      </c>
      <c r="L320" s="82">
        <v>78921.337499999994</v>
      </c>
      <c r="M320" s="82">
        <v>79515.090299999996</v>
      </c>
      <c r="N320" s="82">
        <v>80505.35609999999</v>
      </c>
      <c r="O320" s="82"/>
      <c r="P320" s="82">
        <v>87734.093099999998</v>
      </c>
      <c r="Q320" s="82">
        <v>88025.885999999999</v>
      </c>
      <c r="R320" s="82">
        <v>88512.885299999994</v>
      </c>
      <c r="S320" s="82">
        <v>89683.106999999989</v>
      </c>
      <c r="T320" s="82">
        <v>90321.594599999997</v>
      </c>
      <c r="U320" s="82">
        <v>91386.079499999993</v>
      </c>
    </row>
    <row r="321" spans="1:21" x14ac:dyDescent="0.25">
      <c r="A321" s="23" t="s">
        <v>1204</v>
      </c>
      <c r="B321" s="23" t="s">
        <v>346</v>
      </c>
      <c r="C321" s="28" t="s">
        <v>31</v>
      </c>
      <c r="D321" s="24" t="s">
        <v>18</v>
      </c>
      <c r="E321" s="25" t="s">
        <v>21</v>
      </c>
      <c r="F321" s="25">
        <v>4196</v>
      </c>
      <c r="G321" s="25">
        <v>6744</v>
      </c>
      <c r="H321" s="26"/>
      <c r="I321" s="42">
        <v>80307.099600000001</v>
      </c>
      <c r="J321" s="42">
        <v>80578.558499999999</v>
      </c>
      <c r="K321" s="42">
        <v>81030.989999999991</v>
      </c>
      <c r="L321" s="42">
        <v>82119.87569999999</v>
      </c>
      <c r="M321" s="42">
        <v>82713.628499999992</v>
      </c>
      <c r="N321" s="42">
        <v>83703.8943</v>
      </c>
      <c r="O321" s="42"/>
      <c r="P321" s="42">
        <v>91373.879099999991</v>
      </c>
      <c r="Q321" s="42">
        <v>91665.671999999991</v>
      </c>
      <c r="R321" s="42">
        <v>92152.671299999987</v>
      </c>
      <c r="S321" s="42">
        <v>93321.876299999989</v>
      </c>
      <c r="T321" s="42">
        <v>93961.380599999989</v>
      </c>
      <c r="U321" s="42">
        <v>95024.848799999992</v>
      </c>
    </row>
    <row r="322" spans="1:21" ht="15.75" thickBot="1" x14ac:dyDescent="0.3">
      <c r="A322" s="71" t="s">
        <v>1205</v>
      </c>
      <c r="B322" s="71" t="s">
        <v>347</v>
      </c>
      <c r="C322" s="66" t="s">
        <v>31</v>
      </c>
      <c r="D322" s="67" t="s">
        <v>19</v>
      </c>
      <c r="E322" s="68" t="s">
        <v>21</v>
      </c>
      <c r="F322" s="68">
        <v>4377</v>
      </c>
      <c r="G322" s="68">
        <v>7035</v>
      </c>
      <c r="H322" s="78"/>
      <c r="I322" s="84">
        <v>83596.124100000001</v>
      </c>
      <c r="J322" s="84">
        <v>83867.582999999999</v>
      </c>
      <c r="K322" s="84">
        <v>84321.031199999998</v>
      </c>
      <c r="L322" s="84">
        <v>85408.900199999989</v>
      </c>
      <c r="M322" s="84">
        <v>86002.652999999991</v>
      </c>
      <c r="N322" s="84">
        <v>86992.918799999999</v>
      </c>
      <c r="O322" s="84"/>
      <c r="P322" s="84">
        <v>95111.268299999996</v>
      </c>
      <c r="Q322" s="84">
        <v>95403.061199999996</v>
      </c>
      <c r="R322" s="84">
        <v>95890.060499999992</v>
      </c>
      <c r="S322" s="84">
        <v>97060.282199999987</v>
      </c>
      <c r="T322" s="84">
        <v>97698.769799999995</v>
      </c>
      <c r="U322" s="84">
        <v>98763.25469999999</v>
      </c>
    </row>
    <row r="323" spans="1:21" x14ac:dyDescent="0.25">
      <c r="A323" s="69" t="s">
        <v>1206</v>
      </c>
      <c r="B323" s="69" t="s">
        <v>348</v>
      </c>
      <c r="C323" s="61" t="s">
        <v>32</v>
      </c>
      <c r="D323" s="62" t="s">
        <v>25</v>
      </c>
      <c r="E323" s="63" t="s">
        <v>26</v>
      </c>
      <c r="F323" s="63">
        <v>348</v>
      </c>
      <c r="G323" s="63">
        <v>560</v>
      </c>
      <c r="H323" s="75"/>
      <c r="I323" s="76">
        <v>11144.048699999999</v>
      </c>
      <c r="J323" s="76">
        <v>11268.086099999999</v>
      </c>
      <c r="K323" s="76">
        <v>11475.492899999999</v>
      </c>
      <c r="L323" s="76">
        <v>12001.1268</v>
      </c>
      <c r="M323" s="76">
        <v>12283.769399999999</v>
      </c>
      <c r="N323" s="76">
        <v>12753.484799999998</v>
      </c>
      <c r="O323" s="76"/>
      <c r="P323" s="76">
        <v>13132.713899999999</v>
      </c>
      <c r="Q323" s="76">
        <v>13266.918299999999</v>
      </c>
      <c r="R323" s="76">
        <v>13488.5589</v>
      </c>
      <c r="S323" s="76">
        <v>14054.860799999999</v>
      </c>
      <c r="T323" s="76">
        <v>14357.837399999999</v>
      </c>
      <c r="U323" s="76">
        <v>14863.137299999999</v>
      </c>
    </row>
    <row r="324" spans="1:21" x14ac:dyDescent="0.25">
      <c r="A324" s="23" t="s">
        <v>1207</v>
      </c>
      <c r="B324" s="23" t="s">
        <v>349</v>
      </c>
      <c r="C324" s="28" t="s">
        <v>32</v>
      </c>
      <c r="D324" s="24" t="s">
        <v>27</v>
      </c>
      <c r="E324" s="25" t="s">
        <v>26</v>
      </c>
      <c r="F324" s="25">
        <v>441</v>
      </c>
      <c r="G324" s="25">
        <v>709</v>
      </c>
      <c r="H324" s="26"/>
      <c r="I324" s="42">
        <v>13086.962399999999</v>
      </c>
      <c r="J324" s="42">
        <v>13210.9998</v>
      </c>
      <c r="K324" s="42">
        <v>13417.389899999998</v>
      </c>
      <c r="L324" s="42">
        <v>13944.040499999999</v>
      </c>
      <c r="M324" s="42">
        <v>14225.666399999998</v>
      </c>
      <c r="N324" s="42">
        <v>14696.398499999999</v>
      </c>
      <c r="O324" s="42"/>
      <c r="P324" s="42">
        <v>15422.3223</v>
      </c>
      <c r="Q324" s="42">
        <v>15555.509999999998</v>
      </c>
      <c r="R324" s="42">
        <v>15778.167299999999</v>
      </c>
      <c r="S324" s="42">
        <v>16343.452499999999</v>
      </c>
      <c r="T324" s="42">
        <v>16647.445799999998</v>
      </c>
      <c r="U324" s="42">
        <v>17152.745699999999</v>
      </c>
    </row>
    <row r="325" spans="1:21" x14ac:dyDescent="0.25">
      <c r="A325" s="70" t="s">
        <v>1208</v>
      </c>
      <c r="B325" s="70" t="s">
        <v>350</v>
      </c>
      <c r="C325" s="64" t="s">
        <v>32</v>
      </c>
      <c r="D325" s="60" t="s">
        <v>1</v>
      </c>
      <c r="E325" s="65" t="s">
        <v>26</v>
      </c>
      <c r="F325" s="65">
        <v>534</v>
      </c>
      <c r="G325" s="65">
        <v>859</v>
      </c>
      <c r="H325" s="77"/>
      <c r="I325" s="82">
        <v>15150.863399999998</v>
      </c>
      <c r="J325" s="82">
        <v>15274.900799999999</v>
      </c>
      <c r="K325" s="82">
        <v>15481.290899999998</v>
      </c>
      <c r="L325" s="82">
        <v>16007.941499999999</v>
      </c>
      <c r="M325" s="82">
        <v>16289.567399999998</v>
      </c>
      <c r="N325" s="82">
        <v>16760.299499999997</v>
      </c>
      <c r="O325" s="82"/>
      <c r="P325" s="82">
        <v>17842.068299999999</v>
      </c>
      <c r="Q325" s="82">
        <v>17976.272699999998</v>
      </c>
      <c r="R325" s="82">
        <v>18197.9133</v>
      </c>
      <c r="S325" s="82">
        <v>18764.215199999999</v>
      </c>
      <c r="T325" s="82">
        <v>19067.191800000001</v>
      </c>
      <c r="U325" s="82">
        <v>19572.491699999999</v>
      </c>
    </row>
    <row r="326" spans="1:21" x14ac:dyDescent="0.25">
      <c r="A326" s="23" t="s">
        <v>1209</v>
      </c>
      <c r="B326" s="23" t="s">
        <v>351</v>
      </c>
      <c r="C326" s="28" t="s">
        <v>32</v>
      </c>
      <c r="D326" s="24" t="s">
        <v>2</v>
      </c>
      <c r="E326" s="25" t="s">
        <v>26</v>
      </c>
      <c r="F326" s="25">
        <v>627</v>
      </c>
      <c r="G326" s="25">
        <v>1008</v>
      </c>
      <c r="H326" s="26"/>
      <c r="I326" s="42">
        <v>17137.495199999998</v>
      </c>
      <c r="J326" s="42">
        <v>17261.532599999999</v>
      </c>
      <c r="K326" s="42">
        <v>17467.922699999999</v>
      </c>
      <c r="L326" s="42">
        <v>17994.5733</v>
      </c>
      <c r="M326" s="42">
        <v>18276.199199999999</v>
      </c>
      <c r="N326" s="42">
        <v>18746.9313</v>
      </c>
      <c r="O326" s="42"/>
      <c r="P326" s="42">
        <v>20178.444899999999</v>
      </c>
      <c r="Q326" s="42">
        <v>20312.649299999997</v>
      </c>
      <c r="R326" s="42">
        <v>20535.3066</v>
      </c>
      <c r="S326" s="42">
        <v>21100.591799999998</v>
      </c>
      <c r="T326" s="42">
        <v>21403.5684</v>
      </c>
      <c r="U326" s="42">
        <v>21908.868299999998</v>
      </c>
    </row>
    <row r="327" spans="1:21" x14ac:dyDescent="0.25">
      <c r="A327" s="70" t="s">
        <v>1210</v>
      </c>
      <c r="B327" s="70" t="s">
        <v>352</v>
      </c>
      <c r="C327" s="64" t="s">
        <v>32</v>
      </c>
      <c r="D327" s="60" t="s">
        <v>3</v>
      </c>
      <c r="E327" s="65" t="s">
        <v>26</v>
      </c>
      <c r="F327" s="65">
        <v>720</v>
      </c>
      <c r="G327" s="65">
        <v>1158</v>
      </c>
      <c r="H327" s="77"/>
      <c r="I327" s="82">
        <v>19082.442299999999</v>
      </c>
      <c r="J327" s="82">
        <v>19206.4797</v>
      </c>
      <c r="K327" s="82">
        <v>19413.886500000001</v>
      </c>
      <c r="L327" s="82">
        <v>19939.520399999998</v>
      </c>
      <c r="M327" s="82">
        <v>20222.163</v>
      </c>
      <c r="N327" s="82">
        <v>20691.878399999998</v>
      </c>
      <c r="O327" s="82"/>
      <c r="P327" s="82">
        <v>22471.1034</v>
      </c>
      <c r="Q327" s="82">
        <v>22605.307799999999</v>
      </c>
      <c r="R327" s="82">
        <v>22827.965099999998</v>
      </c>
      <c r="S327" s="82">
        <v>23393.2503</v>
      </c>
      <c r="T327" s="82">
        <v>23696.226899999998</v>
      </c>
      <c r="U327" s="82">
        <v>24201.5268</v>
      </c>
    </row>
    <row r="328" spans="1:21" x14ac:dyDescent="0.25">
      <c r="A328" s="23" t="s">
        <v>1211</v>
      </c>
      <c r="B328" s="23" t="s">
        <v>353</v>
      </c>
      <c r="C328" s="28" t="s">
        <v>32</v>
      </c>
      <c r="D328" s="24" t="s">
        <v>4</v>
      </c>
      <c r="E328" s="25" t="s">
        <v>26</v>
      </c>
      <c r="F328" s="25">
        <v>813</v>
      </c>
      <c r="G328" s="25">
        <v>1307</v>
      </c>
      <c r="H328" s="26"/>
      <c r="I328" s="42">
        <v>21025.356</v>
      </c>
      <c r="J328" s="42">
        <v>21149.393399999997</v>
      </c>
      <c r="K328" s="42">
        <v>21355.783499999998</v>
      </c>
      <c r="L328" s="42">
        <v>21882.434099999999</v>
      </c>
      <c r="M328" s="42">
        <v>22164.059999999998</v>
      </c>
      <c r="N328" s="42">
        <v>22634.792099999999</v>
      </c>
      <c r="O328" s="42"/>
      <c r="P328" s="42">
        <v>24760.711799999997</v>
      </c>
      <c r="Q328" s="42">
        <v>24893.8995</v>
      </c>
      <c r="R328" s="42">
        <v>25116.556799999998</v>
      </c>
      <c r="S328" s="42">
        <v>25682.858699999997</v>
      </c>
      <c r="T328" s="42">
        <v>25985.835299999999</v>
      </c>
      <c r="U328" s="42">
        <v>26491.135199999997</v>
      </c>
    </row>
    <row r="329" spans="1:21" x14ac:dyDescent="0.25">
      <c r="A329" s="70" t="s">
        <v>1212</v>
      </c>
      <c r="B329" s="70" t="s">
        <v>354</v>
      </c>
      <c r="C329" s="64" t="s">
        <v>32</v>
      </c>
      <c r="D329" s="60" t="s">
        <v>5</v>
      </c>
      <c r="E329" s="65" t="s">
        <v>26</v>
      </c>
      <c r="F329" s="65">
        <v>906</v>
      </c>
      <c r="G329" s="65">
        <v>1457</v>
      </c>
      <c r="H329" s="77"/>
      <c r="I329" s="82">
        <v>23010.971099999999</v>
      </c>
      <c r="J329" s="82">
        <v>23136.0252</v>
      </c>
      <c r="K329" s="82">
        <v>23342.415299999997</v>
      </c>
      <c r="L329" s="82">
        <v>23869.065899999998</v>
      </c>
      <c r="M329" s="82">
        <v>24150.691799999997</v>
      </c>
      <c r="N329" s="82">
        <v>24620.407199999998</v>
      </c>
      <c r="O329" s="82"/>
      <c r="P329" s="82">
        <v>27097.088399999997</v>
      </c>
      <c r="Q329" s="82">
        <v>27231.292799999999</v>
      </c>
      <c r="R329" s="82">
        <v>27452.933399999998</v>
      </c>
      <c r="S329" s="82">
        <v>28019.235299999997</v>
      </c>
      <c r="T329" s="82">
        <v>28322.211899999998</v>
      </c>
      <c r="U329" s="82">
        <v>28827.511799999997</v>
      </c>
    </row>
    <row r="330" spans="1:21" x14ac:dyDescent="0.25">
      <c r="A330" s="23" t="s">
        <v>1213</v>
      </c>
      <c r="B330" s="23" t="s">
        <v>355</v>
      </c>
      <c r="C330" s="28" t="s">
        <v>32</v>
      </c>
      <c r="D330" s="24" t="s">
        <v>6</v>
      </c>
      <c r="E330" s="25" t="s">
        <v>26</v>
      </c>
      <c r="F330" s="25">
        <v>1014</v>
      </c>
      <c r="G330" s="25">
        <v>1630</v>
      </c>
      <c r="H330" s="26"/>
      <c r="I330" s="42">
        <v>25113.506699999998</v>
      </c>
      <c r="J330" s="42">
        <v>25237.544099999999</v>
      </c>
      <c r="K330" s="42">
        <v>25444.9509</v>
      </c>
      <c r="L330" s="42">
        <v>25970.584799999997</v>
      </c>
      <c r="M330" s="42">
        <v>26253.2274</v>
      </c>
      <c r="N330" s="42">
        <v>26722.942799999997</v>
      </c>
      <c r="O330" s="42"/>
      <c r="P330" s="42">
        <v>29558.519099999998</v>
      </c>
      <c r="Q330" s="42">
        <v>29691.7068</v>
      </c>
      <c r="R330" s="42">
        <v>29914.364099999999</v>
      </c>
      <c r="S330" s="42">
        <v>30479.649299999997</v>
      </c>
      <c r="T330" s="42">
        <v>30783.642599999999</v>
      </c>
      <c r="U330" s="42">
        <v>31288.942499999997</v>
      </c>
    </row>
    <row r="331" spans="1:21" x14ac:dyDescent="0.25">
      <c r="A331" s="70" t="s">
        <v>1214</v>
      </c>
      <c r="B331" s="70" t="s">
        <v>356</v>
      </c>
      <c r="C331" s="64" t="s">
        <v>32</v>
      </c>
      <c r="D331" s="60" t="s">
        <v>7</v>
      </c>
      <c r="E331" s="65" t="s">
        <v>26</v>
      </c>
      <c r="F331" s="65">
        <v>1122</v>
      </c>
      <c r="G331" s="65">
        <v>1804</v>
      </c>
      <c r="H331" s="77"/>
      <c r="I331" s="82">
        <v>27059.470499999999</v>
      </c>
      <c r="J331" s="82">
        <v>27183.507899999997</v>
      </c>
      <c r="K331" s="82">
        <v>27389.897999999997</v>
      </c>
      <c r="L331" s="82">
        <v>27916.548599999998</v>
      </c>
      <c r="M331" s="82">
        <v>28198.174499999997</v>
      </c>
      <c r="N331" s="82">
        <v>28668.906599999998</v>
      </c>
      <c r="O331" s="82"/>
      <c r="P331" s="82">
        <v>31851.177599999999</v>
      </c>
      <c r="Q331" s="82">
        <v>31984.365299999998</v>
      </c>
      <c r="R331" s="82">
        <v>32207.022599999997</v>
      </c>
      <c r="S331" s="82">
        <v>32772.307799999995</v>
      </c>
      <c r="T331" s="82">
        <v>33076.301099999997</v>
      </c>
      <c r="U331" s="82">
        <v>33581.600999999995</v>
      </c>
    </row>
    <row r="332" spans="1:21" x14ac:dyDescent="0.25">
      <c r="A332" s="23" t="s">
        <v>1215</v>
      </c>
      <c r="B332" s="23" t="s">
        <v>357</v>
      </c>
      <c r="C332" s="28" t="s">
        <v>32</v>
      </c>
      <c r="D332" s="24" t="s">
        <v>8</v>
      </c>
      <c r="E332" s="25" t="s">
        <v>26</v>
      </c>
      <c r="F332" s="25">
        <v>1230</v>
      </c>
      <c r="G332" s="25">
        <v>1977</v>
      </c>
      <c r="H332" s="26"/>
      <c r="I332" s="42">
        <v>29001.367499999997</v>
      </c>
      <c r="J332" s="42">
        <v>29125.404899999998</v>
      </c>
      <c r="K332" s="42">
        <v>29332.811699999998</v>
      </c>
      <c r="L332" s="42">
        <v>29858.445599999999</v>
      </c>
      <c r="M332" s="42">
        <v>30141.088199999998</v>
      </c>
      <c r="N332" s="42">
        <v>30610.803599999999</v>
      </c>
      <c r="O332" s="42"/>
      <c r="P332" s="42">
        <v>34140.786</v>
      </c>
      <c r="Q332" s="42">
        <v>34273.973699999995</v>
      </c>
      <c r="R332" s="42">
        <v>34496.631000000001</v>
      </c>
      <c r="S332" s="42">
        <v>35061.9162</v>
      </c>
      <c r="T332" s="42">
        <v>35364.892800000001</v>
      </c>
      <c r="U332" s="42">
        <v>35870.1927</v>
      </c>
    </row>
    <row r="333" spans="1:21" x14ac:dyDescent="0.25">
      <c r="A333" s="70" t="s">
        <v>1216</v>
      </c>
      <c r="B333" s="70" t="s">
        <v>358</v>
      </c>
      <c r="C333" s="64" t="s">
        <v>32</v>
      </c>
      <c r="D333" s="60" t="s">
        <v>9</v>
      </c>
      <c r="E333" s="65" t="s">
        <v>26</v>
      </c>
      <c r="F333" s="65">
        <v>1338</v>
      </c>
      <c r="G333" s="65">
        <v>2151</v>
      </c>
      <c r="H333" s="77"/>
      <c r="I333" s="82">
        <v>30987.999299999999</v>
      </c>
      <c r="J333" s="82">
        <v>31112.036699999997</v>
      </c>
      <c r="K333" s="82">
        <v>31319.443499999998</v>
      </c>
      <c r="L333" s="82">
        <v>31845.077399999998</v>
      </c>
      <c r="M333" s="82">
        <v>32127.719999999998</v>
      </c>
      <c r="N333" s="82">
        <v>32597.435399999998</v>
      </c>
      <c r="O333" s="82"/>
      <c r="P333" s="82">
        <v>36477.162599999996</v>
      </c>
      <c r="Q333" s="82">
        <v>36610.350299999998</v>
      </c>
      <c r="R333" s="82">
        <v>36833.007599999997</v>
      </c>
      <c r="S333" s="82">
        <v>37398.292799999996</v>
      </c>
      <c r="T333" s="82">
        <v>37702.286099999998</v>
      </c>
      <c r="U333" s="82">
        <v>38207.585999999996</v>
      </c>
    </row>
    <row r="334" spans="1:21" x14ac:dyDescent="0.25">
      <c r="A334" s="23" t="s">
        <v>1217</v>
      </c>
      <c r="B334" s="23" t="s">
        <v>359</v>
      </c>
      <c r="C334" s="28" t="s">
        <v>32</v>
      </c>
      <c r="D334" s="24" t="s">
        <v>10</v>
      </c>
      <c r="E334" s="25" t="s">
        <v>26</v>
      </c>
      <c r="F334" s="25">
        <v>1446</v>
      </c>
      <c r="G334" s="25">
        <v>2324</v>
      </c>
      <c r="H334" s="26"/>
      <c r="I334" s="42">
        <v>32929.8963</v>
      </c>
      <c r="J334" s="42">
        <v>33054.950400000002</v>
      </c>
      <c r="K334" s="42">
        <v>33261.340499999998</v>
      </c>
      <c r="L334" s="42">
        <v>33787.991099999999</v>
      </c>
      <c r="M334" s="42">
        <v>34069.616999999998</v>
      </c>
      <c r="N334" s="42">
        <v>34539.332399999999</v>
      </c>
      <c r="O334" s="42"/>
      <c r="P334" s="42">
        <v>38766.771000000001</v>
      </c>
      <c r="Q334" s="42">
        <v>38899.958699999996</v>
      </c>
      <c r="R334" s="42">
        <v>39122.615999999995</v>
      </c>
      <c r="S334" s="42">
        <v>39687.9012</v>
      </c>
      <c r="T334" s="42">
        <v>39990.877799999995</v>
      </c>
      <c r="U334" s="42">
        <v>40496.1777</v>
      </c>
    </row>
    <row r="335" spans="1:21" x14ac:dyDescent="0.25">
      <c r="A335" s="70" t="s">
        <v>1218</v>
      </c>
      <c r="B335" s="70" t="s">
        <v>360</v>
      </c>
      <c r="C335" s="64" t="s">
        <v>32</v>
      </c>
      <c r="D335" s="60" t="s">
        <v>11</v>
      </c>
      <c r="E335" s="65" t="s">
        <v>26</v>
      </c>
      <c r="F335" s="65">
        <v>1554</v>
      </c>
      <c r="G335" s="65">
        <v>2498</v>
      </c>
      <c r="H335" s="77"/>
      <c r="I335" s="82">
        <v>35073.099900000001</v>
      </c>
      <c r="J335" s="82">
        <v>35198.153999999995</v>
      </c>
      <c r="K335" s="82">
        <v>35404.544099999999</v>
      </c>
      <c r="L335" s="82">
        <v>35931.1947</v>
      </c>
      <c r="M335" s="82">
        <v>36212.820599999999</v>
      </c>
      <c r="N335" s="82">
        <v>36683.5527</v>
      </c>
      <c r="O335" s="82"/>
      <c r="P335" s="82">
        <v>41271.919799999996</v>
      </c>
      <c r="Q335" s="82">
        <v>41405.107499999998</v>
      </c>
      <c r="R335" s="82">
        <v>41627.764799999997</v>
      </c>
      <c r="S335" s="82">
        <v>42193.049999999996</v>
      </c>
      <c r="T335" s="82">
        <v>42497.043299999998</v>
      </c>
      <c r="U335" s="82">
        <v>43002.343199999996</v>
      </c>
    </row>
    <row r="336" spans="1:21" x14ac:dyDescent="0.25">
      <c r="A336" s="23" t="s">
        <v>1219</v>
      </c>
      <c r="B336" s="23" t="s">
        <v>361</v>
      </c>
      <c r="C336" s="28" t="s">
        <v>32</v>
      </c>
      <c r="D336" s="24" t="s">
        <v>12</v>
      </c>
      <c r="E336" s="25" t="s">
        <v>26</v>
      </c>
      <c r="F336" s="25">
        <v>1662</v>
      </c>
      <c r="G336" s="25">
        <v>2671</v>
      </c>
      <c r="H336" s="26"/>
      <c r="I336" s="42">
        <v>37059.731699999997</v>
      </c>
      <c r="J336" s="42">
        <v>37183.769099999998</v>
      </c>
      <c r="K336" s="42">
        <v>37391.175899999995</v>
      </c>
      <c r="L336" s="42">
        <v>37916.809799999995</v>
      </c>
      <c r="M336" s="42">
        <v>38199.452399999995</v>
      </c>
      <c r="N336" s="42">
        <v>38669.167799999996</v>
      </c>
      <c r="O336" s="42"/>
      <c r="P336" s="42">
        <v>43608.296399999999</v>
      </c>
      <c r="Q336" s="42">
        <v>43741.484099999994</v>
      </c>
      <c r="R336" s="42">
        <v>43964.1414</v>
      </c>
      <c r="S336" s="42">
        <v>44530.443299999999</v>
      </c>
      <c r="T336" s="42">
        <v>44833.419900000001</v>
      </c>
      <c r="U336" s="42">
        <v>45338.719799999999</v>
      </c>
    </row>
    <row r="337" spans="1:21" x14ac:dyDescent="0.25">
      <c r="A337" s="70" t="s">
        <v>1220</v>
      </c>
      <c r="B337" s="70" t="s">
        <v>362</v>
      </c>
      <c r="C337" s="64" t="s">
        <v>32</v>
      </c>
      <c r="D337" s="60" t="s">
        <v>13</v>
      </c>
      <c r="E337" s="65" t="s">
        <v>26</v>
      </c>
      <c r="F337" s="65">
        <v>1770</v>
      </c>
      <c r="G337" s="65">
        <v>2845</v>
      </c>
      <c r="H337" s="77"/>
      <c r="I337" s="82">
        <v>39295.454999999994</v>
      </c>
      <c r="J337" s="82">
        <v>39481.511099999996</v>
      </c>
      <c r="K337" s="82">
        <v>39792.621299999999</v>
      </c>
      <c r="L337" s="82">
        <v>40581.580499999996</v>
      </c>
      <c r="M337" s="82">
        <v>41004.527699999999</v>
      </c>
      <c r="N337" s="82">
        <v>41710.1175</v>
      </c>
      <c r="O337" s="82"/>
      <c r="P337" s="82">
        <v>46213.0818</v>
      </c>
      <c r="Q337" s="82">
        <v>46413.371699999996</v>
      </c>
      <c r="R337" s="82">
        <v>46746.849299999994</v>
      </c>
      <c r="S337" s="82">
        <v>47594.777099999999</v>
      </c>
      <c r="T337" s="82">
        <v>48050.258699999998</v>
      </c>
      <c r="U337" s="82">
        <v>48807.700199999999</v>
      </c>
    </row>
    <row r="338" spans="1:21" x14ac:dyDescent="0.25">
      <c r="A338" s="23" t="s">
        <v>1221</v>
      </c>
      <c r="B338" s="23" t="s">
        <v>363</v>
      </c>
      <c r="C338" s="28" t="s">
        <v>32</v>
      </c>
      <c r="D338" s="24" t="s">
        <v>14</v>
      </c>
      <c r="E338" s="25" t="s">
        <v>26</v>
      </c>
      <c r="F338" s="25">
        <v>1878</v>
      </c>
      <c r="G338" s="25">
        <v>3019</v>
      </c>
      <c r="H338" s="26"/>
      <c r="I338" s="42">
        <v>41238.368699999999</v>
      </c>
      <c r="J338" s="42">
        <v>41424.424800000001</v>
      </c>
      <c r="K338" s="42">
        <v>41734.518299999996</v>
      </c>
      <c r="L338" s="42">
        <v>42523.477500000001</v>
      </c>
      <c r="M338" s="42">
        <v>42947.441399999996</v>
      </c>
      <c r="N338" s="42">
        <v>43652.014499999997</v>
      </c>
      <c r="O338" s="42"/>
      <c r="P338" s="42">
        <v>48501.673499999997</v>
      </c>
      <c r="Q338" s="42">
        <v>48701.963400000001</v>
      </c>
      <c r="R338" s="42">
        <v>49036.457699999999</v>
      </c>
      <c r="S338" s="42">
        <v>49884.385499999997</v>
      </c>
      <c r="T338" s="42">
        <v>50338.850399999996</v>
      </c>
      <c r="U338" s="42">
        <v>51097.308599999997</v>
      </c>
    </row>
    <row r="339" spans="1:21" x14ac:dyDescent="0.25">
      <c r="A339" s="70" t="s">
        <v>1222</v>
      </c>
      <c r="B339" s="70" t="s">
        <v>364</v>
      </c>
      <c r="C339" s="64" t="s">
        <v>32</v>
      </c>
      <c r="D339" s="60" t="s">
        <v>15</v>
      </c>
      <c r="E339" s="65" t="s">
        <v>26</v>
      </c>
      <c r="F339" s="65">
        <v>1986</v>
      </c>
      <c r="G339" s="65">
        <v>3192</v>
      </c>
      <c r="H339" s="77"/>
      <c r="I339" s="82">
        <v>43208.7333</v>
      </c>
      <c r="J339" s="82">
        <v>43394.789399999994</v>
      </c>
      <c r="K339" s="82">
        <v>43705.899599999997</v>
      </c>
      <c r="L339" s="82">
        <v>44494.858799999995</v>
      </c>
      <c r="M339" s="82">
        <v>44917.805999999997</v>
      </c>
      <c r="N339" s="82">
        <v>45623.395799999998</v>
      </c>
      <c r="O339" s="82"/>
      <c r="P339" s="82">
        <v>50821.782899999998</v>
      </c>
      <c r="Q339" s="82">
        <v>51022.072799999994</v>
      </c>
      <c r="R339" s="82">
        <v>51355.5504</v>
      </c>
      <c r="S339" s="82">
        <v>52204.494899999998</v>
      </c>
      <c r="T339" s="82">
        <v>52658.959799999997</v>
      </c>
      <c r="U339" s="82">
        <v>53417.417999999998</v>
      </c>
    </row>
    <row r="340" spans="1:21" x14ac:dyDescent="0.25">
      <c r="A340" s="23" t="s">
        <v>1223</v>
      </c>
      <c r="B340" s="23" t="s">
        <v>365</v>
      </c>
      <c r="C340" s="28" t="s">
        <v>32</v>
      </c>
      <c r="D340" s="24" t="s">
        <v>16</v>
      </c>
      <c r="E340" s="25" t="s">
        <v>26</v>
      </c>
      <c r="F340" s="25">
        <v>2094</v>
      </c>
      <c r="G340" s="25">
        <v>3366</v>
      </c>
      <c r="H340" s="26"/>
      <c r="I340" s="42">
        <v>45431.239499999996</v>
      </c>
      <c r="J340" s="42">
        <v>45617.295599999998</v>
      </c>
      <c r="K340" s="42">
        <v>45927.3891</v>
      </c>
      <c r="L340" s="42">
        <v>46717.364999999998</v>
      </c>
      <c r="M340" s="42">
        <v>47140.3122</v>
      </c>
      <c r="N340" s="42">
        <v>47844.885299999994</v>
      </c>
      <c r="O340" s="42"/>
      <c r="P340" s="42">
        <v>53412.334499999997</v>
      </c>
      <c r="Q340" s="42">
        <v>53612.624399999993</v>
      </c>
      <c r="R340" s="42">
        <v>53946.101999999999</v>
      </c>
      <c r="S340" s="42">
        <v>54795.046499999997</v>
      </c>
      <c r="T340" s="42">
        <v>55249.511399999996</v>
      </c>
      <c r="U340" s="42">
        <v>56007.969599999997</v>
      </c>
    </row>
    <row r="341" spans="1:21" x14ac:dyDescent="0.25">
      <c r="A341" s="70" t="s">
        <v>1224</v>
      </c>
      <c r="B341" s="70" t="s">
        <v>366</v>
      </c>
      <c r="C341" s="64" t="s">
        <v>32</v>
      </c>
      <c r="D341" s="60" t="s">
        <v>17</v>
      </c>
      <c r="E341" s="65" t="s">
        <v>26</v>
      </c>
      <c r="F341" s="65">
        <v>2202</v>
      </c>
      <c r="G341" s="65">
        <v>3539</v>
      </c>
      <c r="H341" s="77"/>
      <c r="I341" s="82">
        <v>47373.136500000001</v>
      </c>
      <c r="J341" s="82">
        <v>47560.209299999995</v>
      </c>
      <c r="K341" s="82">
        <v>47870.302799999998</v>
      </c>
      <c r="L341" s="82">
        <v>48659.261999999995</v>
      </c>
      <c r="M341" s="82">
        <v>49082.209199999998</v>
      </c>
      <c r="N341" s="82">
        <v>49787.798999999999</v>
      </c>
      <c r="O341" s="82"/>
      <c r="P341" s="82">
        <v>55701.942899999995</v>
      </c>
      <c r="Q341" s="82">
        <v>55902.232799999998</v>
      </c>
      <c r="R341" s="82">
        <v>56235.710399999996</v>
      </c>
      <c r="S341" s="82">
        <v>57083.638199999994</v>
      </c>
      <c r="T341" s="82">
        <v>57539.119799999993</v>
      </c>
      <c r="U341" s="82">
        <v>58296.561299999994</v>
      </c>
    </row>
    <row r="342" spans="1:21" x14ac:dyDescent="0.25">
      <c r="A342" s="23" t="s">
        <v>1225</v>
      </c>
      <c r="B342" s="23" t="s">
        <v>367</v>
      </c>
      <c r="C342" s="28" t="s">
        <v>32</v>
      </c>
      <c r="D342" s="24" t="s">
        <v>18</v>
      </c>
      <c r="E342" s="25" t="s">
        <v>26</v>
      </c>
      <c r="F342" s="25">
        <v>2310</v>
      </c>
      <c r="G342" s="25">
        <v>3713</v>
      </c>
      <c r="H342" s="26"/>
      <c r="I342" s="42">
        <v>49316.050199999998</v>
      </c>
      <c r="J342" s="42">
        <v>49502.106299999999</v>
      </c>
      <c r="K342" s="42">
        <v>49813.216499999995</v>
      </c>
      <c r="L342" s="42">
        <v>50602.1757</v>
      </c>
      <c r="M342" s="42">
        <v>51025.122899999995</v>
      </c>
      <c r="N342" s="42">
        <v>51729.695999999996</v>
      </c>
      <c r="O342" s="42"/>
      <c r="P342" s="42">
        <v>57990.534599999999</v>
      </c>
      <c r="Q342" s="42">
        <v>58190.824499999995</v>
      </c>
      <c r="R342" s="42">
        <v>58525.318799999994</v>
      </c>
      <c r="S342" s="42">
        <v>59373.246599999999</v>
      </c>
      <c r="T342" s="42">
        <v>59828.728199999998</v>
      </c>
      <c r="U342" s="42">
        <v>60586.169699999999</v>
      </c>
    </row>
    <row r="343" spans="1:21" ht="15.75" thickBot="1" x14ac:dyDescent="0.3">
      <c r="A343" s="71" t="s">
        <v>1226</v>
      </c>
      <c r="B343" s="71" t="s">
        <v>368</v>
      </c>
      <c r="C343" s="66" t="s">
        <v>32</v>
      </c>
      <c r="D343" s="67" t="s">
        <v>19</v>
      </c>
      <c r="E343" s="68" t="s">
        <v>26</v>
      </c>
      <c r="F343" s="68">
        <v>2418</v>
      </c>
      <c r="G343" s="68">
        <v>3886</v>
      </c>
      <c r="H343" s="78"/>
      <c r="I343" s="84">
        <v>51305.732099999994</v>
      </c>
      <c r="J343" s="84">
        <v>51491.788199999995</v>
      </c>
      <c r="K343" s="84">
        <v>51801.881699999998</v>
      </c>
      <c r="L343" s="84">
        <v>52591.857599999996</v>
      </c>
      <c r="M343" s="84">
        <v>53014.804799999998</v>
      </c>
      <c r="N343" s="84">
        <v>53719.377899999999</v>
      </c>
      <c r="O343" s="84"/>
      <c r="P343" s="84">
        <v>60330.977999999996</v>
      </c>
      <c r="Q343" s="84">
        <v>60531.267899999999</v>
      </c>
      <c r="R343" s="84">
        <v>60864.745499999997</v>
      </c>
      <c r="S343" s="84">
        <v>61713.689999999995</v>
      </c>
      <c r="T343" s="84">
        <v>62168.154899999994</v>
      </c>
      <c r="U343" s="84">
        <v>62926.613099999995</v>
      </c>
    </row>
    <row r="344" spans="1:21" x14ac:dyDescent="0.25">
      <c r="A344" s="69" t="s">
        <v>1227</v>
      </c>
      <c r="B344" s="69" t="s">
        <v>369</v>
      </c>
      <c r="C344" s="61" t="s">
        <v>32</v>
      </c>
      <c r="D344" s="62" t="s">
        <v>25</v>
      </c>
      <c r="E344" s="63" t="s">
        <v>20</v>
      </c>
      <c r="F344" s="63">
        <v>621</v>
      </c>
      <c r="G344" s="63">
        <v>999</v>
      </c>
      <c r="H344" s="75"/>
      <c r="I344" s="76">
        <v>14612.0124</v>
      </c>
      <c r="J344" s="76">
        <v>14764.517399999999</v>
      </c>
      <c r="K344" s="76">
        <v>15018.6924</v>
      </c>
      <c r="L344" s="76">
        <v>15644.979599999999</v>
      </c>
      <c r="M344" s="76">
        <v>15983.5407</v>
      </c>
      <c r="N344" s="76">
        <v>16548.8259</v>
      </c>
      <c r="O344" s="76"/>
      <c r="P344" s="76">
        <v>16997.190599999998</v>
      </c>
      <c r="Q344" s="76">
        <v>17161.896000000001</v>
      </c>
      <c r="R344" s="76">
        <v>17435.388299999999</v>
      </c>
      <c r="S344" s="76">
        <v>18107.427</v>
      </c>
      <c r="T344" s="76">
        <v>18472.422299999998</v>
      </c>
      <c r="U344" s="76">
        <v>19079.392199999998</v>
      </c>
    </row>
    <row r="345" spans="1:21" x14ac:dyDescent="0.25">
      <c r="A345" s="23" t="s">
        <v>1228</v>
      </c>
      <c r="B345" s="23" t="s">
        <v>370</v>
      </c>
      <c r="C345" s="28" t="s">
        <v>32</v>
      </c>
      <c r="D345" s="24" t="s">
        <v>27</v>
      </c>
      <c r="E345" s="25" t="s">
        <v>20</v>
      </c>
      <c r="F345" s="25">
        <v>763</v>
      </c>
      <c r="G345" s="25">
        <v>1227</v>
      </c>
      <c r="H345" s="26"/>
      <c r="I345" s="42">
        <v>17455.722299999998</v>
      </c>
      <c r="J345" s="42">
        <v>17608.227299999999</v>
      </c>
      <c r="K345" s="42">
        <v>17863.418999999998</v>
      </c>
      <c r="L345" s="42">
        <v>18488.6895</v>
      </c>
      <c r="M345" s="42">
        <v>18828.2673</v>
      </c>
      <c r="N345" s="42">
        <v>19392.535799999998</v>
      </c>
      <c r="O345" s="42"/>
      <c r="P345" s="42">
        <v>20270.964599999999</v>
      </c>
      <c r="Q345" s="42">
        <v>20435.669999999998</v>
      </c>
      <c r="R345" s="42">
        <v>20709.1623</v>
      </c>
      <c r="S345" s="42">
        <v>21381.200999999997</v>
      </c>
      <c r="T345" s="42">
        <v>21746.1963</v>
      </c>
      <c r="U345" s="42">
        <v>22353.1662</v>
      </c>
    </row>
    <row r="346" spans="1:21" x14ac:dyDescent="0.25">
      <c r="A346" s="70" t="s">
        <v>1229</v>
      </c>
      <c r="B346" s="70" t="s">
        <v>371</v>
      </c>
      <c r="C346" s="64" t="s">
        <v>32</v>
      </c>
      <c r="D346" s="60" t="s">
        <v>1</v>
      </c>
      <c r="E346" s="65" t="s">
        <v>20</v>
      </c>
      <c r="F346" s="65">
        <v>905</v>
      </c>
      <c r="G346" s="65">
        <v>1455</v>
      </c>
      <c r="H346" s="77"/>
      <c r="I346" s="82">
        <v>20428.553099999997</v>
      </c>
      <c r="J346" s="82">
        <v>20581.058099999998</v>
      </c>
      <c r="K346" s="82">
        <v>20835.233099999998</v>
      </c>
      <c r="L346" s="82">
        <v>21461.5203</v>
      </c>
      <c r="M346" s="82">
        <v>21800.081399999999</v>
      </c>
      <c r="N346" s="82">
        <v>22365.366599999998</v>
      </c>
      <c r="O346" s="82"/>
      <c r="P346" s="82">
        <v>23683.0098</v>
      </c>
      <c r="Q346" s="82">
        <v>23846.698499999999</v>
      </c>
      <c r="R346" s="82">
        <v>24120.1908</v>
      </c>
      <c r="S346" s="82">
        <v>24793.246199999998</v>
      </c>
      <c r="T346" s="82">
        <v>25158.2415</v>
      </c>
      <c r="U346" s="82">
        <v>25765.2114</v>
      </c>
    </row>
    <row r="347" spans="1:21" x14ac:dyDescent="0.25">
      <c r="A347" s="23" t="s">
        <v>1230</v>
      </c>
      <c r="B347" s="23" t="s">
        <v>372</v>
      </c>
      <c r="C347" s="28" t="s">
        <v>32</v>
      </c>
      <c r="D347" s="24" t="s">
        <v>2</v>
      </c>
      <c r="E347" s="25" t="s">
        <v>20</v>
      </c>
      <c r="F347" s="25">
        <v>1047</v>
      </c>
      <c r="G347" s="25">
        <v>1683</v>
      </c>
      <c r="H347" s="26"/>
      <c r="I347" s="42">
        <v>23354.615699999998</v>
      </c>
      <c r="J347" s="42">
        <v>23507.120699999999</v>
      </c>
      <c r="K347" s="42">
        <v>23761.295699999999</v>
      </c>
      <c r="L347" s="42">
        <v>24387.582899999998</v>
      </c>
      <c r="M347" s="42">
        <v>24726.144</v>
      </c>
      <c r="N347" s="42">
        <v>25291.429199999999</v>
      </c>
      <c r="O347" s="42"/>
      <c r="P347" s="42">
        <v>27045.236699999998</v>
      </c>
      <c r="Q347" s="42">
        <v>27208.9254</v>
      </c>
      <c r="R347" s="42">
        <v>27482.417699999998</v>
      </c>
      <c r="S347" s="42">
        <v>28155.473099999999</v>
      </c>
      <c r="T347" s="42">
        <v>28519.451699999998</v>
      </c>
      <c r="U347" s="42">
        <v>29127.438299999998</v>
      </c>
    </row>
    <row r="348" spans="1:21" x14ac:dyDescent="0.25">
      <c r="A348" s="70" t="s">
        <v>1231</v>
      </c>
      <c r="B348" s="70" t="s">
        <v>373</v>
      </c>
      <c r="C348" s="64" t="s">
        <v>32</v>
      </c>
      <c r="D348" s="60" t="s">
        <v>3</v>
      </c>
      <c r="E348" s="65" t="s">
        <v>20</v>
      </c>
      <c r="F348" s="65">
        <v>1189</v>
      </c>
      <c r="G348" s="65">
        <v>1911</v>
      </c>
      <c r="H348" s="77"/>
      <c r="I348" s="82">
        <v>26202.392399999997</v>
      </c>
      <c r="J348" s="82">
        <v>26354.897399999998</v>
      </c>
      <c r="K348" s="82">
        <v>26609.072399999997</v>
      </c>
      <c r="L348" s="82">
        <v>27235.3596</v>
      </c>
      <c r="M348" s="82">
        <v>27573.920699999999</v>
      </c>
      <c r="N348" s="82">
        <v>28139.205899999997</v>
      </c>
      <c r="O348" s="82"/>
      <c r="P348" s="82">
        <v>30322.060799999999</v>
      </c>
      <c r="Q348" s="82">
        <v>30485.749499999998</v>
      </c>
      <c r="R348" s="82">
        <v>30759.2418</v>
      </c>
      <c r="S348" s="82">
        <v>31432.297199999997</v>
      </c>
      <c r="T348" s="82">
        <v>31797.2925</v>
      </c>
      <c r="U348" s="82">
        <v>32404.2624</v>
      </c>
    </row>
    <row r="349" spans="1:21" x14ac:dyDescent="0.25">
      <c r="A349" s="23" t="s">
        <v>1232</v>
      </c>
      <c r="B349" s="23" t="s">
        <v>374</v>
      </c>
      <c r="C349" s="28" t="s">
        <v>32</v>
      </c>
      <c r="D349" s="24" t="s">
        <v>4</v>
      </c>
      <c r="E349" s="25" t="s">
        <v>20</v>
      </c>
      <c r="F349" s="25">
        <v>1331</v>
      </c>
      <c r="G349" s="25">
        <v>2140</v>
      </c>
      <c r="H349" s="26"/>
      <c r="I349" s="42">
        <v>29046.102299999999</v>
      </c>
      <c r="J349" s="42">
        <v>29198.6073</v>
      </c>
      <c r="K349" s="42">
        <v>29452.782299999999</v>
      </c>
      <c r="L349" s="42">
        <v>30079.069499999998</v>
      </c>
      <c r="M349" s="42">
        <v>30417.630599999997</v>
      </c>
      <c r="N349" s="42">
        <v>30982.915799999999</v>
      </c>
      <c r="O349" s="42"/>
      <c r="P349" s="42">
        <v>33595.834799999997</v>
      </c>
      <c r="Q349" s="42">
        <v>33759.523499999996</v>
      </c>
      <c r="R349" s="42">
        <v>34033.015800000001</v>
      </c>
      <c r="S349" s="42">
        <v>34706.071199999998</v>
      </c>
      <c r="T349" s="42">
        <v>35070.049800000001</v>
      </c>
      <c r="U349" s="42">
        <v>35678.036399999997</v>
      </c>
    </row>
    <row r="350" spans="1:21" x14ac:dyDescent="0.25">
      <c r="A350" s="70" t="s">
        <v>1233</v>
      </c>
      <c r="B350" s="70" t="s">
        <v>375</v>
      </c>
      <c r="C350" s="64" t="s">
        <v>32</v>
      </c>
      <c r="D350" s="60" t="s">
        <v>5</v>
      </c>
      <c r="E350" s="65" t="s">
        <v>20</v>
      </c>
      <c r="F350" s="65">
        <v>1473</v>
      </c>
      <c r="G350" s="65">
        <v>2368</v>
      </c>
      <c r="H350" s="77"/>
      <c r="I350" s="82">
        <v>31972.1649</v>
      </c>
      <c r="J350" s="82">
        <v>32124.669899999997</v>
      </c>
      <c r="K350" s="82">
        <v>32379.861599999997</v>
      </c>
      <c r="L350" s="82">
        <v>33005.132099999995</v>
      </c>
      <c r="M350" s="82">
        <v>33343.693200000002</v>
      </c>
      <c r="N350" s="82">
        <v>33908.9784</v>
      </c>
      <c r="O350" s="82"/>
      <c r="P350" s="82">
        <v>36957.044999999998</v>
      </c>
      <c r="Q350" s="82">
        <v>37121.750399999997</v>
      </c>
      <c r="R350" s="82">
        <v>37395.242699999995</v>
      </c>
      <c r="S350" s="82">
        <v>38068.2981</v>
      </c>
      <c r="T350" s="82">
        <v>38432.276699999995</v>
      </c>
      <c r="U350" s="82">
        <v>39040.263299999999</v>
      </c>
    </row>
    <row r="351" spans="1:21" x14ac:dyDescent="0.25">
      <c r="A351" s="23" t="s">
        <v>1234</v>
      </c>
      <c r="B351" s="23" t="s">
        <v>376</v>
      </c>
      <c r="C351" s="28" t="s">
        <v>32</v>
      </c>
      <c r="D351" s="24" t="s">
        <v>6</v>
      </c>
      <c r="E351" s="25" t="s">
        <v>20</v>
      </c>
      <c r="F351" s="25">
        <v>1623</v>
      </c>
      <c r="G351" s="25">
        <v>2609</v>
      </c>
      <c r="H351" s="26"/>
      <c r="I351" s="42">
        <v>34996.847399999999</v>
      </c>
      <c r="J351" s="42">
        <v>35149.352399999996</v>
      </c>
      <c r="K351" s="42">
        <v>35403.527399999999</v>
      </c>
      <c r="L351" s="42">
        <v>36029.814599999998</v>
      </c>
      <c r="M351" s="42">
        <v>36368.375699999997</v>
      </c>
      <c r="N351" s="42">
        <v>36933.660899999995</v>
      </c>
      <c r="O351" s="42"/>
      <c r="P351" s="42">
        <v>40425.008699999998</v>
      </c>
      <c r="Q351" s="42">
        <v>40589.714099999997</v>
      </c>
      <c r="R351" s="42">
        <v>40863.206399999995</v>
      </c>
      <c r="S351" s="42">
        <v>41535.2451</v>
      </c>
      <c r="T351" s="42">
        <v>41900.240399999995</v>
      </c>
      <c r="U351" s="42">
        <v>42507.210299999999</v>
      </c>
    </row>
    <row r="352" spans="1:21" x14ac:dyDescent="0.25">
      <c r="A352" s="70" t="s">
        <v>1235</v>
      </c>
      <c r="B352" s="70" t="s">
        <v>377</v>
      </c>
      <c r="C352" s="64" t="s">
        <v>32</v>
      </c>
      <c r="D352" s="60" t="s">
        <v>7</v>
      </c>
      <c r="E352" s="65" t="s">
        <v>20</v>
      </c>
      <c r="F352" s="65">
        <v>1773</v>
      </c>
      <c r="G352" s="65">
        <v>2850</v>
      </c>
      <c r="H352" s="77"/>
      <c r="I352" s="82">
        <v>37843.607400000001</v>
      </c>
      <c r="J352" s="82">
        <v>37997.129099999998</v>
      </c>
      <c r="K352" s="82">
        <v>38251.304100000001</v>
      </c>
      <c r="L352" s="82">
        <v>38876.5746</v>
      </c>
      <c r="M352" s="82">
        <v>39216.152399999999</v>
      </c>
      <c r="N352" s="82">
        <v>39781.437599999997</v>
      </c>
      <c r="O352" s="82"/>
      <c r="P352" s="82">
        <v>43702.849499999997</v>
      </c>
      <c r="Q352" s="82">
        <v>43866.538199999995</v>
      </c>
      <c r="R352" s="82">
        <v>44140.030500000001</v>
      </c>
      <c r="S352" s="82">
        <v>44813.085899999998</v>
      </c>
      <c r="T352" s="82">
        <v>45177.0645</v>
      </c>
      <c r="U352" s="82">
        <v>45785.051099999997</v>
      </c>
    </row>
    <row r="353" spans="1:21" x14ac:dyDescent="0.25">
      <c r="A353" s="23" t="s">
        <v>1236</v>
      </c>
      <c r="B353" s="23" t="s">
        <v>378</v>
      </c>
      <c r="C353" s="28" t="s">
        <v>32</v>
      </c>
      <c r="D353" s="24" t="s">
        <v>8</v>
      </c>
      <c r="E353" s="25" t="s">
        <v>20</v>
      </c>
      <c r="F353" s="25">
        <v>1923</v>
      </c>
      <c r="G353" s="25">
        <v>3091</v>
      </c>
      <c r="H353" s="26"/>
      <c r="I353" s="42">
        <v>40688.333999999995</v>
      </c>
      <c r="J353" s="42">
        <v>40840.839</v>
      </c>
      <c r="K353" s="42">
        <v>41095.013999999996</v>
      </c>
      <c r="L353" s="42">
        <v>41721.301199999994</v>
      </c>
      <c r="M353" s="42">
        <v>42059.862300000001</v>
      </c>
      <c r="N353" s="42">
        <v>42625.147499999999</v>
      </c>
      <c r="O353" s="42"/>
      <c r="P353" s="42">
        <v>46975.606799999994</v>
      </c>
      <c r="Q353" s="42">
        <v>47140.3122</v>
      </c>
      <c r="R353" s="42">
        <v>47413.804499999998</v>
      </c>
      <c r="S353" s="42">
        <v>48086.859899999996</v>
      </c>
      <c r="T353" s="42">
        <v>48450.838499999998</v>
      </c>
      <c r="U353" s="42">
        <v>49058.825099999995</v>
      </c>
    </row>
    <row r="354" spans="1:21" x14ac:dyDescent="0.25">
      <c r="A354" s="70" t="s">
        <v>1237</v>
      </c>
      <c r="B354" s="70" t="s">
        <v>379</v>
      </c>
      <c r="C354" s="64" t="s">
        <v>32</v>
      </c>
      <c r="D354" s="60" t="s">
        <v>9</v>
      </c>
      <c r="E354" s="65" t="s">
        <v>20</v>
      </c>
      <c r="F354" s="65">
        <v>2073</v>
      </c>
      <c r="G354" s="65">
        <v>3332</v>
      </c>
      <c r="H354" s="77"/>
      <c r="I354" s="82">
        <v>43614.3966</v>
      </c>
      <c r="J354" s="82">
        <v>43766.901599999997</v>
      </c>
      <c r="K354" s="82">
        <v>44021.0766</v>
      </c>
      <c r="L354" s="82">
        <v>44647.363799999999</v>
      </c>
      <c r="M354" s="82">
        <v>44985.924899999998</v>
      </c>
      <c r="N354" s="82">
        <v>45551.210099999997</v>
      </c>
      <c r="O354" s="82"/>
      <c r="P354" s="82">
        <v>50337.833699999996</v>
      </c>
      <c r="Q354" s="82">
        <v>50502.539099999995</v>
      </c>
      <c r="R354" s="82">
        <v>50776.0314</v>
      </c>
      <c r="S354" s="82">
        <v>51448.070099999997</v>
      </c>
      <c r="T354" s="82">
        <v>51813.065399999999</v>
      </c>
      <c r="U354" s="82">
        <v>52420.035299999996</v>
      </c>
    </row>
    <row r="355" spans="1:21" x14ac:dyDescent="0.25">
      <c r="A355" s="23" t="s">
        <v>1238</v>
      </c>
      <c r="B355" s="23" t="s">
        <v>380</v>
      </c>
      <c r="C355" s="28" t="s">
        <v>32</v>
      </c>
      <c r="D355" s="24" t="s">
        <v>10</v>
      </c>
      <c r="E355" s="25" t="s">
        <v>20</v>
      </c>
      <c r="F355" s="25">
        <v>2223</v>
      </c>
      <c r="G355" s="25">
        <v>3573</v>
      </c>
      <c r="H355" s="26"/>
      <c r="I355" s="42">
        <v>46458.106499999994</v>
      </c>
      <c r="J355" s="42">
        <v>46610.611499999999</v>
      </c>
      <c r="K355" s="42">
        <v>46865.803199999995</v>
      </c>
      <c r="L355" s="42">
        <v>47491.073699999994</v>
      </c>
      <c r="M355" s="42">
        <v>47830.6515</v>
      </c>
      <c r="N355" s="42">
        <v>48394.92</v>
      </c>
      <c r="O355" s="42"/>
      <c r="P355" s="42">
        <v>53611.607699999993</v>
      </c>
      <c r="Q355" s="42">
        <v>53775.296399999999</v>
      </c>
      <c r="R355" s="42">
        <v>54048.788699999997</v>
      </c>
      <c r="S355" s="42">
        <v>54721.844099999995</v>
      </c>
      <c r="T355" s="42">
        <v>55086.839399999997</v>
      </c>
      <c r="U355" s="42">
        <v>55693.809299999994</v>
      </c>
    </row>
    <row r="356" spans="1:21" x14ac:dyDescent="0.25">
      <c r="A356" s="70" t="s">
        <v>1239</v>
      </c>
      <c r="B356" s="70" t="s">
        <v>381</v>
      </c>
      <c r="C356" s="64" t="s">
        <v>32</v>
      </c>
      <c r="D356" s="60" t="s">
        <v>11</v>
      </c>
      <c r="E356" s="65" t="s">
        <v>20</v>
      </c>
      <c r="F356" s="65">
        <v>2373</v>
      </c>
      <c r="G356" s="65">
        <v>3814</v>
      </c>
      <c r="H356" s="77"/>
      <c r="I356" s="82">
        <v>49537.690799999997</v>
      </c>
      <c r="J356" s="82">
        <v>49690.195799999994</v>
      </c>
      <c r="K356" s="82">
        <v>49945.387499999997</v>
      </c>
      <c r="L356" s="82">
        <v>50570.657999999996</v>
      </c>
      <c r="M356" s="82">
        <v>50909.219099999995</v>
      </c>
      <c r="N356" s="82">
        <v>51474.504299999993</v>
      </c>
      <c r="O356" s="82"/>
      <c r="P356" s="82">
        <v>57138.539999999994</v>
      </c>
      <c r="Q356" s="82">
        <v>57303.2454</v>
      </c>
      <c r="R356" s="82">
        <v>57576.737699999998</v>
      </c>
      <c r="S356" s="82">
        <v>58249.793099999995</v>
      </c>
      <c r="T356" s="82">
        <v>58613.771699999998</v>
      </c>
      <c r="U356" s="82">
        <v>59221.758299999994</v>
      </c>
    </row>
    <row r="357" spans="1:21" x14ac:dyDescent="0.25">
      <c r="A357" s="23" t="s">
        <v>1240</v>
      </c>
      <c r="B357" s="23" t="s">
        <v>382</v>
      </c>
      <c r="C357" s="28" t="s">
        <v>32</v>
      </c>
      <c r="D357" s="24" t="s">
        <v>12</v>
      </c>
      <c r="E357" s="25" t="s">
        <v>20</v>
      </c>
      <c r="F357" s="25">
        <v>2523</v>
      </c>
      <c r="G357" s="25">
        <v>4055</v>
      </c>
      <c r="H357" s="26"/>
      <c r="I357" s="42">
        <v>52463.753399999994</v>
      </c>
      <c r="J357" s="42">
        <v>52616.258399999999</v>
      </c>
      <c r="K357" s="42">
        <v>52871.450099999995</v>
      </c>
      <c r="L357" s="42">
        <v>53496.720599999993</v>
      </c>
      <c r="M357" s="42">
        <v>53836.2984</v>
      </c>
      <c r="N357" s="42">
        <v>54400.566899999998</v>
      </c>
      <c r="O357" s="42"/>
      <c r="P357" s="42">
        <v>60500.766899999995</v>
      </c>
      <c r="Q357" s="42">
        <v>60665.472299999994</v>
      </c>
      <c r="R357" s="42">
        <v>60938.964599999999</v>
      </c>
      <c r="S357" s="42">
        <v>61611.003299999997</v>
      </c>
      <c r="T357" s="42">
        <v>61975.998599999999</v>
      </c>
      <c r="U357" s="42">
        <v>62582.968499999995</v>
      </c>
    </row>
    <row r="358" spans="1:21" x14ac:dyDescent="0.25">
      <c r="A358" s="70" t="s">
        <v>1241</v>
      </c>
      <c r="B358" s="70" t="s">
        <v>383</v>
      </c>
      <c r="C358" s="64" t="s">
        <v>32</v>
      </c>
      <c r="D358" s="60" t="s">
        <v>13</v>
      </c>
      <c r="E358" s="65" t="s">
        <v>20</v>
      </c>
      <c r="F358" s="65">
        <v>2673</v>
      </c>
      <c r="G358" s="65">
        <v>4296</v>
      </c>
      <c r="H358" s="77"/>
      <c r="I358" s="82">
        <v>55663.308299999997</v>
      </c>
      <c r="J358" s="82">
        <v>55892.065799999997</v>
      </c>
      <c r="K358" s="82">
        <v>56274.344999999994</v>
      </c>
      <c r="L358" s="82">
        <v>57212.759099999996</v>
      </c>
      <c r="M358" s="82">
        <v>57721.109099999994</v>
      </c>
      <c r="N358" s="82">
        <v>58569.036899999999</v>
      </c>
      <c r="O358" s="82"/>
      <c r="P358" s="82">
        <v>64156.820099999997</v>
      </c>
      <c r="Q358" s="82">
        <v>64402.861499999999</v>
      </c>
      <c r="R358" s="82">
        <v>64812.591599999992</v>
      </c>
      <c r="S358" s="82">
        <v>65822.174699999989</v>
      </c>
      <c r="T358" s="82">
        <v>66369.159299999999</v>
      </c>
      <c r="U358" s="82">
        <v>67280.122499999998</v>
      </c>
    </row>
    <row r="359" spans="1:21" x14ac:dyDescent="0.25">
      <c r="A359" s="23" t="s">
        <v>1242</v>
      </c>
      <c r="B359" s="23" t="s">
        <v>384</v>
      </c>
      <c r="C359" s="28" t="s">
        <v>32</v>
      </c>
      <c r="D359" s="24" t="s">
        <v>14</v>
      </c>
      <c r="E359" s="25" t="s">
        <v>20</v>
      </c>
      <c r="F359" s="25">
        <v>2823</v>
      </c>
      <c r="G359" s="25">
        <v>4537</v>
      </c>
      <c r="H359" s="26"/>
      <c r="I359" s="42">
        <v>58507.018199999999</v>
      </c>
      <c r="J359" s="42">
        <v>58735.775699999998</v>
      </c>
      <c r="K359" s="42">
        <v>59118.054899999996</v>
      </c>
      <c r="L359" s="42">
        <v>60056.468999999997</v>
      </c>
      <c r="M359" s="42">
        <v>60564.818999999996</v>
      </c>
      <c r="N359" s="42">
        <v>61412.746799999994</v>
      </c>
      <c r="O359" s="42"/>
      <c r="P359" s="42">
        <v>67429.577399999995</v>
      </c>
      <c r="Q359" s="42">
        <v>67676.635499999989</v>
      </c>
      <c r="R359" s="42">
        <v>68086.36559999999</v>
      </c>
      <c r="S359" s="42">
        <v>69095.948699999994</v>
      </c>
      <c r="T359" s="42">
        <v>69641.916599999997</v>
      </c>
      <c r="U359" s="42">
        <v>70553.896500000003</v>
      </c>
    </row>
    <row r="360" spans="1:21" x14ac:dyDescent="0.25">
      <c r="A360" s="70" t="s">
        <v>1243</v>
      </c>
      <c r="B360" s="70" t="s">
        <v>385</v>
      </c>
      <c r="C360" s="64" t="s">
        <v>32</v>
      </c>
      <c r="D360" s="60" t="s">
        <v>15</v>
      </c>
      <c r="E360" s="65" t="s">
        <v>20</v>
      </c>
      <c r="F360" s="65">
        <v>2973</v>
      </c>
      <c r="G360" s="65">
        <v>4778</v>
      </c>
      <c r="H360" s="77"/>
      <c r="I360" s="82">
        <v>61392.412799999998</v>
      </c>
      <c r="J360" s="82">
        <v>61622.186999999998</v>
      </c>
      <c r="K360" s="82">
        <v>62003.449499999995</v>
      </c>
      <c r="L360" s="82">
        <v>62941.863599999997</v>
      </c>
      <c r="M360" s="82">
        <v>63450.213599999995</v>
      </c>
      <c r="N360" s="82">
        <v>64298.141399999993</v>
      </c>
      <c r="O360" s="82"/>
      <c r="P360" s="82">
        <v>70748.086199999991</v>
      </c>
      <c r="Q360" s="82">
        <v>70994.127599999993</v>
      </c>
      <c r="R360" s="82">
        <v>71404.874400000001</v>
      </c>
      <c r="S360" s="82">
        <v>72413.440799999997</v>
      </c>
      <c r="T360" s="82">
        <v>72960.425399999993</v>
      </c>
      <c r="U360" s="82">
        <v>73871.388599999991</v>
      </c>
    </row>
    <row r="361" spans="1:21" x14ac:dyDescent="0.25">
      <c r="A361" s="23" t="s">
        <v>1244</v>
      </c>
      <c r="B361" s="23" t="s">
        <v>386</v>
      </c>
      <c r="C361" s="28" t="s">
        <v>32</v>
      </c>
      <c r="D361" s="24" t="s">
        <v>16</v>
      </c>
      <c r="E361" s="25" t="s">
        <v>20</v>
      </c>
      <c r="F361" s="25">
        <v>3123</v>
      </c>
      <c r="G361" s="25">
        <v>5019</v>
      </c>
      <c r="H361" s="26"/>
      <c r="I361" s="42">
        <v>64603.151399999995</v>
      </c>
      <c r="J361" s="42">
        <v>64831.908899999995</v>
      </c>
      <c r="K361" s="42">
        <v>65213.171399999999</v>
      </c>
      <c r="L361" s="42">
        <v>66152.602199999994</v>
      </c>
      <c r="M361" s="42">
        <v>66660.9522</v>
      </c>
      <c r="N361" s="42">
        <v>67508.87999999999</v>
      </c>
      <c r="O361" s="42"/>
      <c r="P361" s="42">
        <v>74416.339800000002</v>
      </c>
      <c r="Q361" s="42">
        <v>74662.381199999989</v>
      </c>
      <c r="R361" s="42">
        <v>75073.127999999997</v>
      </c>
      <c r="S361" s="42">
        <v>76081.694399999993</v>
      </c>
      <c r="T361" s="42">
        <v>76628.678999999989</v>
      </c>
      <c r="U361" s="42">
        <v>77539.642200000002</v>
      </c>
    </row>
    <row r="362" spans="1:21" x14ac:dyDescent="0.25">
      <c r="A362" s="70" t="s">
        <v>1245</v>
      </c>
      <c r="B362" s="70" t="s">
        <v>387</v>
      </c>
      <c r="C362" s="64" t="s">
        <v>32</v>
      </c>
      <c r="D362" s="60" t="s">
        <v>17</v>
      </c>
      <c r="E362" s="65" t="s">
        <v>20</v>
      </c>
      <c r="F362" s="65">
        <v>3273</v>
      </c>
      <c r="G362" s="65">
        <v>5261</v>
      </c>
      <c r="H362" s="77"/>
      <c r="I362" s="82">
        <v>67446.86129999999</v>
      </c>
      <c r="J362" s="82">
        <v>67675.618799999997</v>
      </c>
      <c r="K362" s="82">
        <v>68057.898000000001</v>
      </c>
      <c r="L362" s="82">
        <v>68996.312099999996</v>
      </c>
      <c r="M362" s="82">
        <v>69504.662100000001</v>
      </c>
      <c r="N362" s="82">
        <v>70352.589899999992</v>
      </c>
      <c r="O362" s="82"/>
      <c r="P362" s="82">
        <v>77690.113799999992</v>
      </c>
      <c r="Q362" s="82">
        <v>77936.155199999994</v>
      </c>
      <c r="R362" s="82">
        <v>78346.902000000002</v>
      </c>
      <c r="S362" s="82">
        <v>79355.468399999998</v>
      </c>
      <c r="T362" s="82">
        <v>79902.452999999994</v>
      </c>
      <c r="U362" s="82">
        <v>80813.416199999992</v>
      </c>
    </row>
    <row r="363" spans="1:21" x14ac:dyDescent="0.25">
      <c r="A363" s="23" t="s">
        <v>1246</v>
      </c>
      <c r="B363" s="23" t="s">
        <v>388</v>
      </c>
      <c r="C363" s="28" t="s">
        <v>32</v>
      </c>
      <c r="D363" s="24" t="s">
        <v>18</v>
      </c>
      <c r="E363" s="25" t="s">
        <v>20</v>
      </c>
      <c r="F363" s="25">
        <v>3423</v>
      </c>
      <c r="G363" s="25">
        <v>5502</v>
      </c>
      <c r="H363" s="26"/>
      <c r="I363" s="42">
        <v>70290.571199999991</v>
      </c>
      <c r="J363" s="42">
        <v>70520.345399999991</v>
      </c>
      <c r="K363" s="42">
        <v>70901.607900000003</v>
      </c>
      <c r="L363" s="42">
        <v>71840.021999999997</v>
      </c>
      <c r="M363" s="42">
        <v>72349.388699999996</v>
      </c>
      <c r="N363" s="42">
        <v>73196.299799999993</v>
      </c>
      <c r="O363" s="42"/>
      <c r="P363" s="42">
        <v>80963.887799999997</v>
      </c>
      <c r="Q363" s="42">
        <v>81209.929199999999</v>
      </c>
      <c r="R363" s="42">
        <v>81619.659299999999</v>
      </c>
      <c r="S363" s="42">
        <v>82629.242399999988</v>
      </c>
      <c r="T363" s="42">
        <v>83176.226999999999</v>
      </c>
      <c r="U363" s="42">
        <v>84087.190199999997</v>
      </c>
    </row>
    <row r="364" spans="1:21" ht="15.75" thickBot="1" x14ac:dyDescent="0.3">
      <c r="A364" s="71" t="s">
        <v>1247</v>
      </c>
      <c r="B364" s="71" t="s">
        <v>389</v>
      </c>
      <c r="C364" s="66" t="s">
        <v>32</v>
      </c>
      <c r="D364" s="67" t="s">
        <v>19</v>
      </c>
      <c r="E364" s="68" t="s">
        <v>20</v>
      </c>
      <c r="F364" s="68">
        <v>3573</v>
      </c>
      <c r="G364" s="68">
        <v>5743</v>
      </c>
      <c r="H364" s="78"/>
      <c r="I364" s="84">
        <v>73220.700599999996</v>
      </c>
      <c r="J364" s="84">
        <v>73449.458099999989</v>
      </c>
      <c r="K364" s="84">
        <v>73830.720600000001</v>
      </c>
      <c r="L364" s="84">
        <v>74770.151400000002</v>
      </c>
      <c r="M364" s="84">
        <v>75278.501399999994</v>
      </c>
      <c r="N364" s="84">
        <v>76126.429199999999</v>
      </c>
      <c r="O364" s="84"/>
      <c r="P364" s="84">
        <v>84329.164799999999</v>
      </c>
      <c r="Q364" s="84">
        <v>84575.206200000001</v>
      </c>
      <c r="R364" s="84">
        <v>84985.952999999994</v>
      </c>
      <c r="S364" s="84">
        <v>85994.51939999999</v>
      </c>
      <c r="T364" s="84">
        <v>86541.504000000001</v>
      </c>
      <c r="U364" s="84">
        <v>87452.467199999999</v>
      </c>
    </row>
    <row r="365" spans="1:21" x14ac:dyDescent="0.25">
      <c r="A365" s="69" t="s">
        <v>1248</v>
      </c>
      <c r="B365" s="69" t="s">
        <v>390</v>
      </c>
      <c r="C365" s="61" t="s">
        <v>32</v>
      </c>
      <c r="D365" s="62" t="s">
        <v>25</v>
      </c>
      <c r="E365" s="63" t="s">
        <v>21</v>
      </c>
      <c r="F365" s="63">
        <v>833</v>
      </c>
      <c r="G365" s="63">
        <v>1339</v>
      </c>
      <c r="H365" s="75"/>
      <c r="I365" s="76">
        <v>17986.439699999999</v>
      </c>
      <c r="J365" s="76">
        <v>18167.4123</v>
      </c>
      <c r="K365" s="76">
        <v>18469.372199999998</v>
      </c>
      <c r="L365" s="76">
        <v>19195.295999999998</v>
      </c>
      <c r="M365" s="76">
        <v>19590.792299999997</v>
      </c>
      <c r="N365" s="76">
        <v>20251.647300000001</v>
      </c>
      <c r="O365" s="76"/>
      <c r="P365" s="76">
        <v>20762.030699999999</v>
      </c>
      <c r="Q365" s="76">
        <v>20957.237099999998</v>
      </c>
      <c r="R365" s="76">
        <v>21281.564399999999</v>
      </c>
      <c r="S365" s="76">
        <v>22061.373299999999</v>
      </c>
      <c r="T365" s="76">
        <v>22487.370599999998</v>
      </c>
      <c r="U365" s="76">
        <v>23196.0105</v>
      </c>
    </row>
    <row r="366" spans="1:21" x14ac:dyDescent="0.25">
      <c r="A366" s="23" t="s">
        <v>1249</v>
      </c>
      <c r="B366" s="23" t="s">
        <v>391</v>
      </c>
      <c r="C366" s="28" t="s">
        <v>32</v>
      </c>
      <c r="D366" s="24" t="s">
        <v>27</v>
      </c>
      <c r="E366" s="25" t="s">
        <v>21</v>
      </c>
      <c r="F366" s="25">
        <v>1017</v>
      </c>
      <c r="G366" s="25">
        <v>1635</v>
      </c>
      <c r="H366" s="26"/>
      <c r="I366" s="42">
        <v>21279.530999999999</v>
      </c>
      <c r="J366" s="42">
        <v>21460.5036</v>
      </c>
      <c r="K366" s="42">
        <v>21762.463499999998</v>
      </c>
      <c r="L366" s="42">
        <v>22488.387299999999</v>
      </c>
      <c r="M366" s="42">
        <v>22883.883599999997</v>
      </c>
      <c r="N366" s="42">
        <v>23543.721899999997</v>
      </c>
      <c r="O366" s="42"/>
      <c r="P366" s="42">
        <v>24532.970999999998</v>
      </c>
      <c r="Q366" s="42">
        <v>24728.177399999997</v>
      </c>
      <c r="R366" s="42">
        <v>25052.504699999998</v>
      </c>
      <c r="S366" s="42">
        <v>25832.313599999998</v>
      </c>
      <c r="T366" s="42">
        <v>26258.310899999997</v>
      </c>
      <c r="U366" s="42">
        <v>26967.967499999999</v>
      </c>
    </row>
    <row r="367" spans="1:21" x14ac:dyDescent="0.25">
      <c r="A367" s="70" t="s">
        <v>1250</v>
      </c>
      <c r="B367" s="70" t="s">
        <v>392</v>
      </c>
      <c r="C367" s="64" t="s">
        <v>32</v>
      </c>
      <c r="D367" s="60" t="s">
        <v>1</v>
      </c>
      <c r="E367" s="65" t="s">
        <v>21</v>
      </c>
      <c r="F367" s="65">
        <v>1201</v>
      </c>
      <c r="G367" s="65">
        <v>1931</v>
      </c>
      <c r="H367" s="77"/>
      <c r="I367" s="82">
        <v>24804.429899999999</v>
      </c>
      <c r="J367" s="82">
        <v>24986.419199999997</v>
      </c>
      <c r="K367" s="82">
        <v>25288.379099999998</v>
      </c>
      <c r="L367" s="82">
        <v>26013.286199999999</v>
      </c>
      <c r="M367" s="82">
        <v>26409.799199999998</v>
      </c>
      <c r="N367" s="82">
        <v>27069.637499999997</v>
      </c>
      <c r="O367" s="82"/>
      <c r="P367" s="82">
        <v>28554.019499999999</v>
      </c>
      <c r="Q367" s="82">
        <v>28749.225899999998</v>
      </c>
      <c r="R367" s="82">
        <v>29073.553199999998</v>
      </c>
      <c r="S367" s="82">
        <v>29853.362099999998</v>
      </c>
      <c r="T367" s="82">
        <v>30279.359399999998</v>
      </c>
      <c r="U367" s="82">
        <v>30989.016</v>
      </c>
    </row>
    <row r="368" spans="1:21" x14ac:dyDescent="0.25">
      <c r="A368" s="23" t="s">
        <v>1251</v>
      </c>
      <c r="B368" s="23" t="s">
        <v>393</v>
      </c>
      <c r="C368" s="28" t="s">
        <v>32</v>
      </c>
      <c r="D368" s="24" t="s">
        <v>2</v>
      </c>
      <c r="E368" s="25" t="s">
        <v>21</v>
      </c>
      <c r="F368" s="25">
        <v>1385</v>
      </c>
      <c r="G368" s="25">
        <v>2226</v>
      </c>
      <c r="H368" s="26"/>
      <c r="I368" s="42">
        <v>28185.974099999999</v>
      </c>
      <c r="J368" s="42">
        <v>28366.946699999997</v>
      </c>
      <c r="K368" s="42">
        <v>28668.906599999998</v>
      </c>
      <c r="L368" s="42">
        <v>29393.813699999999</v>
      </c>
      <c r="M368" s="42">
        <v>29790.326699999998</v>
      </c>
      <c r="N368" s="42">
        <v>30450.164999999997</v>
      </c>
      <c r="O368" s="42"/>
      <c r="P368" s="42">
        <v>32420.529599999998</v>
      </c>
      <c r="Q368" s="42">
        <v>32614.719299999997</v>
      </c>
      <c r="R368" s="42">
        <v>32939.046600000001</v>
      </c>
      <c r="S368" s="42">
        <v>33719.872199999998</v>
      </c>
      <c r="T368" s="42">
        <v>34144.852800000001</v>
      </c>
      <c r="U368" s="42">
        <v>34854.509399999995</v>
      </c>
    </row>
    <row r="369" spans="1:21" x14ac:dyDescent="0.25">
      <c r="A369" s="70" t="s">
        <v>1252</v>
      </c>
      <c r="B369" s="70" t="s">
        <v>394</v>
      </c>
      <c r="C369" s="64" t="s">
        <v>32</v>
      </c>
      <c r="D369" s="60" t="s">
        <v>3</v>
      </c>
      <c r="E369" s="65" t="s">
        <v>21</v>
      </c>
      <c r="F369" s="65">
        <v>1569</v>
      </c>
      <c r="G369" s="65">
        <v>2522</v>
      </c>
      <c r="H369" s="77"/>
      <c r="I369" s="82">
        <v>31482.115499999996</v>
      </c>
      <c r="J369" s="82">
        <v>31663.088099999997</v>
      </c>
      <c r="K369" s="82">
        <v>31965.047999999999</v>
      </c>
      <c r="L369" s="82">
        <v>32690.971799999999</v>
      </c>
      <c r="M369" s="82">
        <v>33086.468099999998</v>
      </c>
      <c r="N369" s="82">
        <v>33747.323100000001</v>
      </c>
      <c r="O369" s="82"/>
      <c r="P369" s="82">
        <v>36195.536699999997</v>
      </c>
      <c r="Q369" s="82">
        <v>36389.7264</v>
      </c>
      <c r="R369" s="82">
        <v>36715.070399999997</v>
      </c>
      <c r="S369" s="82">
        <v>37494.879300000001</v>
      </c>
      <c r="T369" s="82">
        <v>37919.859899999996</v>
      </c>
      <c r="U369" s="82">
        <v>38629.516499999998</v>
      </c>
    </row>
    <row r="370" spans="1:21" x14ac:dyDescent="0.25">
      <c r="A370" s="23" t="s">
        <v>1253</v>
      </c>
      <c r="B370" s="23" t="s">
        <v>395</v>
      </c>
      <c r="C370" s="28" t="s">
        <v>32</v>
      </c>
      <c r="D370" s="24" t="s">
        <v>4</v>
      </c>
      <c r="E370" s="25" t="s">
        <v>21</v>
      </c>
      <c r="F370" s="25">
        <v>1753</v>
      </c>
      <c r="G370" s="25">
        <v>2818</v>
      </c>
      <c r="H370" s="26"/>
      <c r="I370" s="42">
        <v>34775.2068</v>
      </c>
      <c r="J370" s="42">
        <v>34956.179400000001</v>
      </c>
      <c r="K370" s="42">
        <v>35258.139299999995</v>
      </c>
      <c r="L370" s="42">
        <v>35984.063099999999</v>
      </c>
      <c r="M370" s="42">
        <v>36379.559399999998</v>
      </c>
      <c r="N370" s="42">
        <v>37039.397699999994</v>
      </c>
      <c r="O370" s="42"/>
      <c r="P370" s="42">
        <v>39966.476999999999</v>
      </c>
      <c r="Q370" s="42">
        <v>40160.666699999994</v>
      </c>
      <c r="R370" s="42">
        <v>40486.010699999999</v>
      </c>
      <c r="S370" s="42">
        <v>41265.819599999995</v>
      </c>
      <c r="T370" s="42">
        <v>41691.816899999998</v>
      </c>
      <c r="U370" s="42">
        <v>42400.4568</v>
      </c>
    </row>
    <row r="371" spans="1:21" x14ac:dyDescent="0.25">
      <c r="A371" s="70" t="s">
        <v>1254</v>
      </c>
      <c r="B371" s="70" t="s">
        <v>396</v>
      </c>
      <c r="C371" s="64" t="s">
        <v>32</v>
      </c>
      <c r="D371" s="60" t="s">
        <v>5</v>
      </c>
      <c r="E371" s="65" t="s">
        <v>21</v>
      </c>
      <c r="F371" s="65">
        <v>1937</v>
      </c>
      <c r="G371" s="65">
        <v>3113</v>
      </c>
      <c r="H371" s="77"/>
      <c r="I371" s="82">
        <v>38155.734299999996</v>
      </c>
      <c r="J371" s="82">
        <v>38336.706899999997</v>
      </c>
      <c r="K371" s="82">
        <v>38638.666799999999</v>
      </c>
      <c r="L371" s="82">
        <v>39364.590599999996</v>
      </c>
      <c r="M371" s="82">
        <v>39760.086899999995</v>
      </c>
      <c r="N371" s="82">
        <v>40420.941899999998</v>
      </c>
      <c r="O371" s="82"/>
      <c r="P371" s="82">
        <v>43831.970399999998</v>
      </c>
      <c r="Q371" s="82">
        <v>44027.176799999994</v>
      </c>
      <c r="R371" s="82">
        <v>44351.504099999998</v>
      </c>
      <c r="S371" s="82">
        <v>45131.312999999995</v>
      </c>
      <c r="T371" s="82">
        <v>45557.310299999997</v>
      </c>
      <c r="U371" s="82">
        <v>46266.966899999999</v>
      </c>
    </row>
    <row r="372" spans="1:21" x14ac:dyDescent="0.25">
      <c r="A372" s="23" t="s">
        <v>1255</v>
      </c>
      <c r="B372" s="23" t="s">
        <v>397</v>
      </c>
      <c r="C372" s="28" t="s">
        <v>32</v>
      </c>
      <c r="D372" s="24" t="s">
        <v>6</v>
      </c>
      <c r="E372" s="25" t="s">
        <v>21</v>
      </c>
      <c r="F372" s="25">
        <v>2126</v>
      </c>
      <c r="G372" s="25">
        <v>3417</v>
      </c>
      <c r="H372" s="26"/>
      <c r="I372" s="42">
        <v>41746.718699999998</v>
      </c>
      <c r="J372" s="42">
        <v>41927.691299999999</v>
      </c>
      <c r="K372" s="42">
        <v>42229.6512</v>
      </c>
      <c r="L372" s="42">
        <v>42955.574999999997</v>
      </c>
      <c r="M372" s="42">
        <v>43351.071299999996</v>
      </c>
      <c r="N372" s="42">
        <v>44011.926299999999</v>
      </c>
      <c r="O372" s="42"/>
      <c r="P372" s="42">
        <v>47924.187899999997</v>
      </c>
      <c r="Q372" s="42">
        <v>48119.3943</v>
      </c>
      <c r="R372" s="42">
        <v>48443.721599999997</v>
      </c>
      <c r="S372" s="42">
        <v>49223.530499999993</v>
      </c>
      <c r="T372" s="42">
        <v>49649.527799999996</v>
      </c>
      <c r="U372" s="42">
        <v>50359.184399999998</v>
      </c>
    </row>
    <row r="373" spans="1:21" x14ac:dyDescent="0.25">
      <c r="A373" s="70" t="s">
        <v>1256</v>
      </c>
      <c r="B373" s="70" t="s">
        <v>398</v>
      </c>
      <c r="C373" s="64" t="s">
        <v>32</v>
      </c>
      <c r="D373" s="60" t="s">
        <v>7</v>
      </c>
      <c r="E373" s="65" t="s">
        <v>21</v>
      </c>
      <c r="F373" s="65">
        <v>2315</v>
      </c>
      <c r="G373" s="65">
        <v>3721</v>
      </c>
      <c r="H373" s="77"/>
      <c r="I373" s="82">
        <v>45043.876799999998</v>
      </c>
      <c r="J373" s="82">
        <v>45224.849399999999</v>
      </c>
      <c r="K373" s="82">
        <v>45526.809300000001</v>
      </c>
      <c r="L373" s="82">
        <v>46251.716399999998</v>
      </c>
      <c r="M373" s="82">
        <v>46648.229399999997</v>
      </c>
      <c r="N373" s="82">
        <v>47308.0677</v>
      </c>
      <c r="O373" s="82"/>
      <c r="P373" s="82">
        <v>51699.195</v>
      </c>
      <c r="Q373" s="82">
        <v>51894.401399999995</v>
      </c>
      <c r="R373" s="82">
        <v>52218.7287</v>
      </c>
      <c r="S373" s="82">
        <v>52998.537599999996</v>
      </c>
      <c r="T373" s="82">
        <v>53424.534899999999</v>
      </c>
      <c r="U373" s="82">
        <v>54134.191499999994</v>
      </c>
    </row>
    <row r="374" spans="1:21" x14ac:dyDescent="0.25">
      <c r="A374" s="23" t="s">
        <v>1257</v>
      </c>
      <c r="B374" s="23" t="s">
        <v>399</v>
      </c>
      <c r="C374" s="28" t="s">
        <v>32</v>
      </c>
      <c r="D374" s="24" t="s">
        <v>8</v>
      </c>
      <c r="E374" s="25" t="s">
        <v>21</v>
      </c>
      <c r="F374" s="25">
        <v>2504</v>
      </c>
      <c r="G374" s="25">
        <v>4025</v>
      </c>
      <c r="H374" s="26"/>
      <c r="I374" s="42">
        <v>48335.951399999998</v>
      </c>
      <c r="J374" s="42">
        <v>48516.923999999999</v>
      </c>
      <c r="K374" s="42">
        <v>48818.883899999993</v>
      </c>
      <c r="L374" s="42">
        <v>49544.807699999998</v>
      </c>
      <c r="M374" s="42">
        <v>49941.320699999997</v>
      </c>
      <c r="N374" s="42">
        <v>50601.159</v>
      </c>
      <c r="O374" s="42"/>
      <c r="P374" s="42">
        <v>55471.151999999995</v>
      </c>
      <c r="Q374" s="42">
        <v>55665.341699999997</v>
      </c>
      <c r="R374" s="42">
        <v>55989.668999999994</v>
      </c>
      <c r="S374" s="42">
        <v>56769.477899999998</v>
      </c>
      <c r="T374" s="42">
        <v>57195.475199999993</v>
      </c>
      <c r="U374" s="42">
        <v>57905.131799999996</v>
      </c>
    </row>
    <row r="375" spans="1:21" x14ac:dyDescent="0.25">
      <c r="A375" s="70" t="s">
        <v>1258</v>
      </c>
      <c r="B375" s="70" t="s">
        <v>400</v>
      </c>
      <c r="C375" s="64" t="s">
        <v>32</v>
      </c>
      <c r="D375" s="60" t="s">
        <v>9</v>
      </c>
      <c r="E375" s="65" t="s">
        <v>21</v>
      </c>
      <c r="F375" s="65">
        <v>2693</v>
      </c>
      <c r="G375" s="65">
        <v>4328</v>
      </c>
      <c r="H375" s="77"/>
      <c r="I375" s="82">
        <v>51717.495599999995</v>
      </c>
      <c r="J375" s="82">
        <v>51898.468199999996</v>
      </c>
      <c r="K375" s="82">
        <v>52200.428099999997</v>
      </c>
      <c r="L375" s="82">
        <v>52925.335199999994</v>
      </c>
      <c r="M375" s="82">
        <v>53321.848199999993</v>
      </c>
      <c r="N375" s="82">
        <v>53981.686499999996</v>
      </c>
      <c r="O375" s="82"/>
      <c r="P375" s="82">
        <v>59336.645399999994</v>
      </c>
      <c r="Q375" s="82">
        <v>59530.835099999997</v>
      </c>
      <c r="R375" s="82">
        <v>59856.179099999994</v>
      </c>
      <c r="S375" s="82">
        <v>60635.987999999998</v>
      </c>
      <c r="T375" s="82">
        <v>61060.968599999993</v>
      </c>
      <c r="U375" s="82">
        <v>61770.625199999995</v>
      </c>
    </row>
    <row r="376" spans="1:21" x14ac:dyDescent="0.25">
      <c r="A376" s="23" t="s">
        <v>1259</v>
      </c>
      <c r="B376" s="23" t="s">
        <v>401</v>
      </c>
      <c r="C376" s="28" t="s">
        <v>32</v>
      </c>
      <c r="D376" s="24" t="s">
        <v>10</v>
      </c>
      <c r="E376" s="25" t="s">
        <v>21</v>
      </c>
      <c r="F376" s="25">
        <v>2882</v>
      </c>
      <c r="G376" s="25">
        <v>4632</v>
      </c>
      <c r="H376" s="26"/>
      <c r="I376" s="42">
        <v>55009.570199999995</v>
      </c>
      <c r="J376" s="42">
        <v>55190.542799999996</v>
      </c>
      <c r="K376" s="42">
        <v>55492.502699999997</v>
      </c>
      <c r="L376" s="42">
        <v>56218.426499999994</v>
      </c>
      <c r="M376" s="42">
        <v>56614.939499999993</v>
      </c>
      <c r="N376" s="42">
        <v>57274.777799999996</v>
      </c>
      <c r="O376" s="42"/>
      <c r="P376" s="42">
        <v>63107.585699999996</v>
      </c>
      <c r="Q376" s="42">
        <v>63302.792099999999</v>
      </c>
      <c r="R376" s="42">
        <v>63627.119399999996</v>
      </c>
      <c r="S376" s="42">
        <v>64406.9283</v>
      </c>
      <c r="T376" s="42">
        <v>64832.925599999995</v>
      </c>
      <c r="U376" s="42">
        <v>65541.565499999997</v>
      </c>
    </row>
    <row r="377" spans="1:21" x14ac:dyDescent="0.25">
      <c r="A377" s="70" t="s">
        <v>1260</v>
      </c>
      <c r="B377" s="70" t="s">
        <v>402</v>
      </c>
      <c r="C377" s="64" t="s">
        <v>32</v>
      </c>
      <c r="D377" s="60" t="s">
        <v>11</v>
      </c>
      <c r="E377" s="65" t="s">
        <v>21</v>
      </c>
      <c r="F377" s="65">
        <v>3071</v>
      </c>
      <c r="G377" s="65">
        <v>4936</v>
      </c>
      <c r="H377" s="77"/>
      <c r="I377" s="82">
        <v>58670.706899999997</v>
      </c>
      <c r="J377" s="82">
        <v>58851.679499999998</v>
      </c>
      <c r="K377" s="82">
        <v>59153.639399999993</v>
      </c>
      <c r="L377" s="82">
        <v>59878.546499999997</v>
      </c>
      <c r="M377" s="82">
        <v>60275.059499999996</v>
      </c>
      <c r="N377" s="82">
        <v>60934.897799999999</v>
      </c>
      <c r="O377" s="82"/>
      <c r="P377" s="82">
        <v>67275.03899999999</v>
      </c>
      <c r="Q377" s="82">
        <v>67470.2454</v>
      </c>
      <c r="R377" s="82">
        <v>67794.57269999999</v>
      </c>
      <c r="S377" s="82">
        <v>68574.381599999993</v>
      </c>
      <c r="T377" s="82">
        <v>69000.378899999996</v>
      </c>
      <c r="U377" s="82">
        <v>69710.035499999998</v>
      </c>
    </row>
    <row r="378" spans="1:21" x14ac:dyDescent="0.25">
      <c r="A378" s="23" t="s">
        <v>1261</v>
      </c>
      <c r="B378" s="23" t="s">
        <v>403</v>
      </c>
      <c r="C378" s="28" t="s">
        <v>32</v>
      </c>
      <c r="D378" s="24" t="s">
        <v>12</v>
      </c>
      <c r="E378" s="25" t="s">
        <v>21</v>
      </c>
      <c r="F378" s="25">
        <v>3260</v>
      </c>
      <c r="G378" s="25">
        <v>5240</v>
      </c>
      <c r="H378" s="26"/>
      <c r="I378" s="42">
        <v>62051.234399999994</v>
      </c>
      <c r="J378" s="42">
        <v>62232.206999999995</v>
      </c>
      <c r="K378" s="42">
        <v>62534.166899999997</v>
      </c>
      <c r="L378" s="42">
        <v>63260.090699999993</v>
      </c>
      <c r="M378" s="42">
        <v>63655.587</v>
      </c>
      <c r="N378" s="42">
        <v>64315.425299999995</v>
      </c>
      <c r="O378" s="42"/>
      <c r="P378" s="42">
        <v>71140.532399999996</v>
      </c>
      <c r="Q378" s="42">
        <v>71335.738799999992</v>
      </c>
      <c r="R378" s="42">
        <v>71660.066099999996</v>
      </c>
      <c r="S378" s="42">
        <v>72439.875</v>
      </c>
      <c r="T378" s="42">
        <v>72865.872300000003</v>
      </c>
      <c r="U378" s="42">
        <v>73575.52889999999</v>
      </c>
    </row>
    <row r="379" spans="1:21" x14ac:dyDescent="0.25">
      <c r="A379" s="70" t="s">
        <v>1262</v>
      </c>
      <c r="B379" s="70" t="s">
        <v>404</v>
      </c>
      <c r="C379" s="64" t="s">
        <v>32</v>
      </c>
      <c r="D379" s="60" t="s">
        <v>13</v>
      </c>
      <c r="E379" s="65" t="s">
        <v>21</v>
      </c>
      <c r="F379" s="65">
        <v>3449</v>
      </c>
      <c r="G379" s="65">
        <v>5543</v>
      </c>
      <c r="H379" s="77"/>
      <c r="I379" s="82">
        <v>65761.172699999996</v>
      </c>
      <c r="J379" s="82">
        <v>66033.648300000001</v>
      </c>
      <c r="K379" s="82">
        <v>66486.079799999992</v>
      </c>
      <c r="L379" s="82">
        <v>67573.948799999998</v>
      </c>
      <c r="M379" s="82">
        <v>68168.718299999993</v>
      </c>
      <c r="N379" s="82">
        <v>69157.967399999994</v>
      </c>
      <c r="O379" s="82"/>
      <c r="P379" s="82">
        <v>75360.854099999997</v>
      </c>
      <c r="Q379" s="82">
        <v>75652.646999999997</v>
      </c>
      <c r="R379" s="82">
        <v>76139.646299999993</v>
      </c>
      <c r="S379" s="82">
        <v>77309.868000000002</v>
      </c>
      <c r="T379" s="82">
        <v>77948.355599999995</v>
      </c>
      <c r="U379" s="82">
        <v>79012.840499999991</v>
      </c>
    </row>
    <row r="380" spans="1:21" x14ac:dyDescent="0.25">
      <c r="A380" s="23" t="s">
        <v>1263</v>
      </c>
      <c r="B380" s="23" t="s">
        <v>405</v>
      </c>
      <c r="C380" s="28" t="s">
        <v>32</v>
      </c>
      <c r="D380" s="24" t="s">
        <v>14</v>
      </c>
      <c r="E380" s="25" t="s">
        <v>21</v>
      </c>
      <c r="F380" s="25">
        <v>3638</v>
      </c>
      <c r="G380" s="25">
        <v>5847</v>
      </c>
      <c r="H380" s="26"/>
      <c r="I380" s="42">
        <v>69054.263999999996</v>
      </c>
      <c r="J380" s="42">
        <v>69325.722899999993</v>
      </c>
      <c r="K380" s="42">
        <v>69779.171099999992</v>
      </c>
      <c r="L380" s="42">
        <v>70867.040099999998</v>
      </c>
      <c r="M380" s="42">
        <v>71460.7929</v>
      </c>
      <c r="N380" s="42">
        <v>72451.058699999994</v>
      </c>
      <c r="O380" s="42"/>
      <c r="P380" s="42">
        <v>79131.794399999999</v>
      </c>
      <c r="Q380" s="42">
        <v>79423.587299999999</v>
      </c>
      <c r="R380" s="42">
        <v>79910.586599999995</v>
      </c>
      <c r="S380" s="42">
        <v>81080.80829999999</v>
      </c>
      <c r="T380" s="42">
        <v>81719.295899999997</v>
      </c>
      <c r="U380" s="42">
        <v>82783.780799999993</v>
      </c>
    </row>
    <row r="381" spans="1:21" x14ac:dyDescent="0.25">
      <c r="A381" s="70" t="s">
        <v>1264</v>
      </c>
      <c r="B381" s="70" t="s">
        <v>406</v>
      </c>
      <c r="C381" s="64" t="s">
        <v>32</v>
      </c>
      <c r="D381" s="60" t="s">
        <v>15</v>
      </c>
      <c r="E381" s="65" t="s">
        <v>21</v>
      </c>
      <c r="F381" s="65">
        <v>3827</v>
      </c>
      <c r="G381" s="65">
        <v>6151</v>
      </c>
      <c r="H381" s="77"/>
      <c r="I381" s="82">
        <v>72401.240399999995</v>
      </c>
      <c r="J381" s="82">
        <v>72673.716</v>
      </c>
      <c r="K381" s="82">
        <v>73126.147499999992</v>
      </c>
      <c r="L381" s="82">
        <v>74215.033199999991</v>
      </c>
      <c r="M381" s="82">
        <v>74808.785999999993</v>
      </c>
      <c r="N381" s="82">
        <v>75799.051800000001</v>
      </c>
      <c r="O381" s="82"/>
      <c r="P381" s="82">
        <v>82961.703299999994</v>
      </c>
      <c r="Q381" s="82">
        <v>83253.496199999994</v>
      </c>
      <c r="R381" s="82">
        <v>83740.49549999999</v>
      </c>
      <c r="S381" s="82">
        <v>84910.717199999999</v>
      </c>
      <c r="T381" s="82">
        <v>85549.204799999992</v>
      </c>
      <c r="U381" s="82">
        <v>86613.689699999988</v>
      </c>
    </row>
    <row r="382" spans="1:21" x14ac:dyDescent="0.25">
      <c r="A382" s="23" t="s">
        <v>1265</v>
      </c>
      <c r="B382" s="23" t="s">
        <v>407</v>
      </c>
      <c r="C382" s="28" t="s">
        <v>32</v>
      </c>
      <c r="D382" s="24" t="s">
        <v>16</v>
      </c>
      <c r="E382" s="25" t="s">
        <v>21</v>
      </c>
      <c r="F382" s="25">
        <v>4016</v>
      </c>
      <c r="G382" s="25">
        <v>6455</v>
      </c>
      <c r="H382" s="26"/>
      <c r="I382" s="42">
        <v>76211.831999999995</v>
      </c>
      <c r="J382" s="42">
        <v>76484.3076</v>
      </c>
      <c r="K382" s="42">
        <v>76936.739099999992</v>
      </c>
      <c r="L382" s="42">
        <v>78024.608099999998</v>
      </c>
      <c r="M382" s="42">
        <v>78619.377599999993</v>
      </c>
      <c r="N382" s="42">
        <v>79609.643400000001</v>
      </c>
      <c r="O382" s="42"/>
      <c r="P382" s="42">
        <v>87290.811900000001</v>
      </c>
      <c r="Q382" s="42">
        <v>87582.604800000001</v>
      </c>
      <c r="R382" s="42">
        <v>88069.604099999997</v>
      </c>
      <c r="S382" s="42">
        <v>89239.825799999991</v>
      </c>
      <c r="T382" s="42">
        <v>89878.313399999999</v>
      </c>
      <c r="U382" s="42">
        <v>90942.798299999995</v>
      </c>
    </row>
    <row r="383" spans="1:21" x14ac:dyDescent="0.25">
      <c r="A383" s="70" t="s">
        <v>1266</v>
      </c>
      <c r="B383" s="70" t="s">
        <v>408</v>
      </c>
      <c r="C383" s="64" t="s">
        <v>32</v>
      </c>
      <c r="D383" s="60" t="s">
        <v>17</v>
      </c>
      <c r="E383" s="65" t="s">
        <v>21</v>
      </c>
      <c r="F383" s="65">
        <v>4205</v>
      </c>
      <c r="G383" s="65">
        <v>6758</v>
      </c>
      <c r="H383" s="77"/>
      <c r="I383" s="82">
        <v>79504.923299999995</v>
      </c>
      <c r="J383" s="82">
        <v>79776.382199999993</v>
      </c>
      <c r="K383" s="82">
        <v>80229.830399999992</v>
      </c>
      <c r="L383" s="82">
        <v>81317.699399999998</v>
      </c>
      <c r="M383" s="82">
        <v>81911.4522</v>
      </c>
      <c r="N383" s="82">
        <v>82901.717999999993</v>
      </c>
      <c r="O383" s="82"/>
      <c r="P383" s="82">
        <v>91061.752199999988</v>
      </c>
      <c r="Q383" s="82">
        <v>91354.561799999996</v>
      </c>
      <c r="R383" s="82">
        <v>91840.544399999999</v>
      </c>
      <c r="S383" s="82">
        <v>93010.766099999993</v>
      </c>
      <c r="T383" s="82">
        <v>93649.253700000001</v>
      </c>
      <c r="U383" s="82">
        <v>94713.738599999997</v>
      </c>
    </row>
    <row r="384" spans="1:21" x14ac:dyDescent="0.25">
      <c r="A384" s="23" t="s">
        <v>1267</v>
      </c>
      <c r="B384" s="23" t="s">
        <v>409</v>
      </c>
      <c r="C384" s="28" t="s">
        <v>32</v>
      </c>
      <c r="D384" s="24" t="s">
        <v>18</v>
      </c>
      <c r="E384" s="25" t="s">
        <v>21</v>
      </c>
      <c r="F384" s="25">
        <v>4394</v>
      </c>
      <c r="G384" s="25">
        <v>7062</v>
      </c>
      <c r="H384" s="26"/>
      <c r="I384" s="42">
        <v>82798.014599999995</v>
      </c>
      <c r="J384" s="42">
        <v>83069.473499999993</v>
      </c>
      <c r="K384" s="42">
        <v>83522.921699999992</v>
      </c>
      <c r="L384" s="42">
        <v>84610.790699999998</v>
      </c>
      <c r="M384" s="42">
        <v>85204.5435</v>
      </c>
      <c r="N384" s="42">
        <v>86194.809299999994</v>
      </c>
      <c r="O384" s="42"/>
      <c r="P384" s="42">
        <v>94832.69249999999</v>
      </c>
      <c r="Q384" s="42">
        <v>95125.502099999998</v>
      </c>
      <c r="R384" s="42">
        <v>95612.501399999994</v>
      </c>
      <c r="S384" s="42">
        <v>96781.706399999995</v>
      </c>
      <c r="T384" s="42">
        <v>97420.193999999989</v>
      </c>
      <c r="U384" s="42">
        <v>98484.678899999999</v>
      </c>
    </row>
    <row r="385" spans="1:21" ht="15.75" thickBot="1" x14ac:dyDescent="0.3">
      <c r="A385" s="71" t="s">
        <v>1268</v>
      </c>
      <c r="B385" s="71" t="s">
        <v>410</v>
      </c>
      <c r="C385" s="66" t="s">
        <v>32</v>
      </c>
      <c r="D385" s="67" t="s">
        <v>19</v>
      </c>
      <c r="E385" s="68" t="s">
        <v>21</v>
      </c>
      <c r="F385" s="68">
        <v>4583</v>
      </c>
      <c r="G385" s="68">
        <v>7366</v>
      </c>
      <c r="H385" s="78"/>
      <c r="I385" s="84">
        <v>86182.608899999992</v>
      </c>
      <c r="J385" s="84">
        <v>86454.06779999999</v>
      </c>
      <c r="K385" s="84">
        <v>86907.515999999989</v>
      </c>
      <c r="L385" s="84">
        <v>87995.384999999995</v>
      </c>
      <c r="M385" s="84">
        <v>88589.137799999997</v>
      </c>
      <c r="N385" s="84">
        <v>89579.403599999991</v>
      </c>
      <c r="O385" s="84"/>
      <c r="P385" s="84">
        <v>98703.26939999999</v>
      </c>
      <c r="Q385" s="84">
        <v>98995.062299999991</v>
      </c>
      <c r="R385" s="84">
        <v>99482.061600000001</v>
      </c>
      <c r="S385" s="84">
        <v>100651.26659999999</v>
      </c>
      <c r="T385" s="84">
        <v>101289.7542</v>
      </c>
      <c r="U385" s="84">
        <v>102354.23909999999</v>
      </c>
    </row>
  </sheetData>
  <autoFilter ref="A7:U385" xr:uid="{00000000-0009-0000-0000-000003000000}"/>
  <mergeCells count="11">
    <mergeCell ref="P5:U5"/>
    <mergeCell ref="I1:U4"/>
    <mergeCell ref="A1:E3"/>
    <mergeCell ref="F4:F6"/>
    <mergeCell ref="G4:G6"/>
    <mergeCell ref="I5:N5"/>
    <mergeCell ref="A4:A6"/>
    <mergeCell ref="B4:B6"/>
    <mergeCell ref="C4:C6"/>
    <mergeCell ref="D4:D6"/>
    <mergeCell ref="E4:E6"/>
  </mergeCells>
  <hyperlinks>
    <hyperlink ref="A4:A6" location="'Gekon LeveL Floor_Описание'!A162" display="Пример артикула" xr:uid="{00000000-0004-0000-0300-000000000000}"/>
    <hyperlink ref="I6" location="'Доп. информация'!B22" display="Ножки FSO (7 см)" xr:uid="{00000000-0004-0000-0300-000001000000}"/>
    <hyperlink ref="J6" location="'Доп. информация'!B23" display="Ножки FMO (10 см)" xr:uid="{00000000-0004-0000-0300-000002000000}"/>
    <hyperlink ref="K6" location="'Доп. информация'!B24" display="Ножки FLO (15 см)" xr:uid="{00000000-0004-0000-0300-000003000000}"/>
    <hyperlink ref="L6" location="'Доп. информация'!E22" display="Ножки FSC (7 см)" xr:uid="{00000000-0004-0000-0300-000004000000}"/>
    <hyperlink ref="M6" location="'Доп. информация'!E23" display="Ножки FMC (10 см)" xr:uid="{00000000-0004-0000-0300-000005000000}"/>
    <hyperlink ref="N6" location="'Доп. информация'!E24" display="Ножки FLC (15 см)" xr:uid="{00000000-0004-0000-0300-000006000000}"/>
    <hyperlink ref="P6" location="'Доп. информация'!B22" display="Ножки FSO (7 см)" xr:uid="{00000000-0004-0000-0300-000007000000}"/>
    <hyperlink ref="Q6" location="'Доп. информация'!B23" display="Ножки FMO (10 см)" xr:uid="{00000000-0004-0000-0300-000008000000}"/>
    <hyperlink ref="R6" location="'Доп. информация'!B24" display="Ножки FLO (15 см)" xr:uid="{00000000-0004-0000-0300-000009000000}"/>
    <hyperlink ref="S6" location="'Доп. информация'!E22" display="Ножки FSC (7 см)" xr:uid="{00000000-0004-0000-0300-00000A000000}"/>
    <hyperlink ref="T6" location="'Доп. информация'!E23" display="Ножки FMC (10 см)" xr:uid="{00000000-0004-0000-0300-00000B000000}"/>
    <hyperlink ref="U6" location="'Доп. информация'!E24" display="Ножки FLC (15 см)" xr:uid="{00000000-0004-0000-0300-00000C000000}"/>
    <hyperlink ref="A1:E3" location="'Gekon LeveL Floor_Описание'!D16" display="Напольные конвекторы Gekon LeveL Floor" xr:uid="{00000000-0004-0000-0300-00000D000000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1:G132"/>
  <sheetViews>
    <sheetView showGridLines="0" zoomScale="85" zoomScaleNormal="85" workbookViewId="0">
      <selection activeCell="E23" sqref="E23"/>
    </sheetView>
  </sheetViews>
  <sheetFormatPr defaultColWidth="9.140625" defaultRowHeight="18.75" x14ac:dyDescent="0.25"/>
  <cols>
    <col min="1" max="1" width="3.140625" style="8" customWidth="1"/>
    <col min="2" max="2" width="29" style="8" bestFit="1" customWidth="1"/>
    <col min="3" max="3" width="65.7109375" style="8" bestFit="1" customWidth="1"/>
    <col min="4" max="4" width="48.28515625" style="8" bestFit="1" customWidth="1"/>
    <col min="5" max="5" width="21.7109375" style="8" bestFit="1" customWidth="1"/>
    <col min="6" max="7" width="23.28515625" style="8" customWidth="1"/>
    <col min="8" max="16384" width="9.140625" style="8"/>
  </cols>
  <sheetData>
    <row r="21" spans="2:5" x14ac:dyDescent="0.25">
      <c r="B21" s="17"/>
    </row>
    <row r="22" spans="2:5" ht="21" x14ac:dyDescent="0.35">
      <c r="B22" s="33" t="s">
        <v>449</v>
      </c>
      <c r="E22" s="33" t="s">
        <v>446</v>
      </c>
    </row>
    <row r="23" spans="2:5" ht="21" x14ac:dyDescent="0.35">
      <c r="B23" s="33" t="s">
        <v>450</v>
      </c>
      <c r="E23" s="33" t="s">
        <v>447</v>
      </c>
    </row>
    <row r="24" spans="2:5" ht="21" x14ac:dyDescent="0.35">
      <c r="B24" s="33" t="s">
        <v>451</v>
      </c>
      <c r="E24" s="33" t="s">
        <v>448</v>
      </c>
    </row>
    <row r="25" spans="2:5" x14ac:dyDescent="0.25">
      <c r="B25" s="11"/>
    </row>
    <row r="57" spans="2:7" ht="19.5" thickBot="1" x14ac:dyDescent="0.3"/>
    <row r="58" spans="2:7" ht="38.25" thickBot="1" x14ac:dyDescent="0.3">
      <c r="B58" s="3" t="s">
        <v>22</v>
      </c>
      <c r="C58" s="3" t="s">
        <v>23</v>
      </c>
      <c r="D58" s="9" t="s">
        <v>420</v>
      </c>
      <c r="E58" s="4" t="s">
        <v>421</v>
      </c>
      <c r="F58" s="4" t="s">
        <v>458</v>
      </c>
      <c r="G58" s="4" t="s">
        <v>459</v>
      </c>
    </row>
    <row r="59" spans="2:7" x14ac:dyDescent="0.25">
      <c r="B59" s="13" t="s">
        <v>430</v>
      </c>
      <c r="C59" s="13" t="s">
        <v>412</v>
      </c>
      <c r="D59" s="121">
        <v>7</v>
      </c>
      <c r="E59" s="35">
        <v>13</v>
      </c>
      <c r="F59" s="39">
        <v>321.13674377182269</v>
      </c>
      <c r="G59" s="39">
        <v>449.59144128055175</v>
      </c>
    </row>
    <row r="60" spans="2:7" x14ac:dyDescent="0.25">
      <c r="B60" s="14" t="s">
        <v>431</v>
      </c>
      <c r="C60" s="14" t="s">
        <v>411</v>
      </c>
      <c r="D60" s="122"/>
      <c r="E60" s="36">
        <v>18</v>
      </c>
      <c r="F60" s="40">
        <v>350.57471396439809</v>
      </c>
      <c r="G60" s="40">
        <v>490.80459955015726</v>
      </c>
    </row>
    <row r="61" spans="2:7" ht="19.5" thickBot="1" x14ac:dyDescent="0.3">
      <c r="B61" s="15" t="s">
        <v>432</v>
      </c>
      <c r="C61" s="15" t="s">
        <v>419</v>
      </c>
      <c r="D61" s="123"/>
      <c r="E61" s="37">
        <v>23</v>
      </c>
      <c r="F61" s="41">
        <v>380.01268415697365</v>
      </c>
      <c r="G61" s="41">
        <v>532.01775781976312</v>
      </c>
    </row>
    <row r="62" spans="2:7" x14ac:dyDescent="0.25">
      <c r="B62" s="13" t="s">
        <v>433</v>
      </c>
      <c r="C62" s="13" t="s">
        <v>415</v>
      </c>
      <c r="D62" s="124">
        <v>10</v>
      </c>
      <c r="E62" s="35">
        <v>13</v>
      </c>
      <c r="F62" s="39">
        <v>374.57564133624652</v>
      </c>
      <c r="G62" s="39">
        <v>524.40589787074509</v>
      </c>
    </row>
    <row r="63" spans="2:7" x14ac:dyDescent="0.25">
      <c r="B63" s="14" t="s">
        <v>434</v>
      </c>
      <c r="C63" s="14" t="s">
        <v>414</v>
      </c>
      <c r="D63" s="125"/>
      <c r="E63" s="36">
        <v>18</v>
      </c>
      <c r="F63" s="40">
        <v>412.72194486215534</v>
      </c>
      <c r="G63" s="40">
        <v>577.81072280701744</v>
      </c>
    </row>
    <row r="64" spans="2:7" ht="19.5" thickBot="1" x14ac:dyDescent="0.3">
      <c r="B64" s="15" t="s">
        <v>435</v>
      </c>
      <c r="C64" s="15" t="s">
        <v>413</v>
      </c>
      <c r="D64" s="126"/>
      <c r="E64" s="37">
        <v>23</v>
      </c>
      <c r="F64" s="41">
        <v>450.86824838806422</v>
      </c>
      <c r="G64" s="41">
        <v>631.2155477432899</v>
      </c>
    </row>
    <row r="65" spans="2:7" x14ac:dyDescent="0.25">
      <c r="B65" s="16" t="s">
        <v>436</v>
      </c>
      <c r="C65" s="16" t="s">
        <v>418</v>
      </c>
      <c r="D65" s="125">
        <v>15</v>
      </c>
      <c r="E65" s="38">
        <v>13</v>
      </c>
      <c r="F65" s="39">
        <v>463.64047061028646</v>
      </c>
      <c r="G65" s="39">
        <v>649.09665885440097</v>
      </c>
    </row>
    <row r="66" spans="2:7" x14ac:dyDescent="0.25">
      <c r="B66" s="14" t="s">
        <v>437</v>
      </c>
      <c r="C66" s="14" t="s">
        <v>417</v>
      </c>
      <c r="D66" s="125"/>
      <c r="E66" s="36">
        <v>18</v>
      </c>
      <c r="F66" s="40">
        <v>516.30066302508408</v>
      </c>
      <c r="G66" s="40">
        <v>722.82092823511766</v>
      </c>
    </row>
    <row r="67" spans="2:7" ht="19.5" thickBot="1" x14ac:dyDescent="0.3">
      <c r="B67" s="15" t="s">
        <v>438</v>
      </c>
      <c r="C67" s="15" t="s">
        <v>416</v>
      </c>
      <c r="D67" s="126"/>
      <c r="E67" s="37">
        <v>23</v>
      </c>
      <c r="F67" s="41">
        <v>568.9608554398817</v>
      </c>
      <c r="G67" s="41">
        <v>796.54519761583435</v>
      </c>
    </row>
    <row r="69" spans="2:7" x14ac:dyDescent="0.25">
      <c r="C69" s="11" t="s">
        <v>422</v>
      </c>
    </row>
    <row r="70" spans="2:7" x14ac:dyDescent="0.25">
      <c r="C70" s="12" t="s">
        <v>423</v>
      </c>
    </row>
    <row r="71" spans="2:7" x14ac:dyDescent="0.25">
      <c r="C71" s="12" t="s">
        <v>424</v>
      </c>
    </row>
    <row r="79" spans="2:7" x14ac:dyDescent="0.25">
      <c r="C79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101" spans="3:4" x14ac:dyDescent="0.25">
      <c r="C101" s="11" t="s">
        <v>439</v>
      </c>
    </row>
    <row r="102" spans="3:4" x14ac:dyDescent="0.25">
      <c r="D102" s="17"/>
    </row>
    <row r="103" spans="3:4" x14ac:dyDescent="0.25">
      <c r="C103" s="11" t="s">
        <v>425</v>
      </c>
      <c r="D103" s="17"/>
    </row>
    <row r="104" spans="3:4" x14ac:dyDescent="0.25">
      <c r="D104" s="17"/>
    </row>
    <row r="105" spans="3:4" x14ac:dyDescent="0.25">
      <c r="C105" s="11" t="s">
        <v>426</v>
      </c>
      <c r="D105" s="17"/>
    </row>
    <row r="131" spans="3:3" x14ac:dyDescent="0.25">
      <c r="C131" s="18" t="s">
        <v>428</v>
      </c>
    </row>
    <row r="132" spans="3:3" x14ac:dyDescent="0.25">
      <c r="C132" s="18" t="s">
        <v>427</v>
      </c>
    </row>
  </sheetData>
  <mergeCells count="3">
    <mergeCell ref="D59:D61"/>
    <mergeCell ref="D62:D64"/>
    <mergeCell ref="D65:D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Gekon Level Wall_Описание</vt:lpstr>
      <vt:lpstr>Прайс-лист_Настенные</vt:lpstr>
      <vt:lpstr>Gekon LeveL Floor_Описание</vt:lpstr>
      <vt:lpstr>Прайс-лист_Напольные</vt:lpstr>
      <vt:lpstr>Доп. информация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Alekseeva, Guzaliy</cp:lastModifiedBy>
  <dcterms:created xsi:type="dcterms:W3CDTF">2021-05-17T11:28:56Z</dcterms:created>
  <dcterms:modified xsi:type="dcterms:W3CDTF">2026-01-14T08:35:53Z</dcterms:modified>
</cp:coreProperties>
</file>